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5" activeTab="5"/>
  </bookViews>
  <sheets>
    <sheet name="экстемпоральные р-ры" sheetId="1" r:id="rId1"/>
    <sheet name="наркотик" sheetId="2" r:id="rId2"/>
    <sheet name="Лекарств ср-ва" sheetId="3" r:id="rId3"/>
    <sheet name="Мед.изд-я" sheetId="4" r:id="rId4"/>
    <sheet name="Лист1" sheetId="7" state="hidden" r:id="rId5"/>
    <sheet name="Еш жерге кирмеген сураныс" sheetId="10" r:id="rId6"/>
  </sheets>
  <definedNames>
    <definedName name="_xlnm.Print_Area" localSheetId="5">'Еш жерге кирмеген сураныс'!#REF!</definedName>
  </definedNames>
  <calcPr calcId="125725"/>
</workbook>
</file>

<file path=xl/calcChain.xml><?xml version="1.0" encoding="utf-8"?>
<calcChain xmlns="http://schemas.openxmlformats.org/spreadsheetml/2006/main">
  <c r="H52" i="10"/>
  <c r="H156"/>
  <c r="H255"/>
  <c r="H96"/>
  <c r="H11"/>
  <c r="H12"/>
  <c r="H13"/>
  <c r="H14"/>
  <c r="H15"/>
  <c r="H16"/>
  <c r="H1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5"/>
  <c r="H46"/>
  <c r="H47"/>
  <c r="H48"/>
  <c r="H49"/>
  <c r="H51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7"/>
  <c r="H98"/>
  <c r="H99"/>
  <c r="H100"/>
  <c r="H104"/>
  <c r="H105"/>
  <c r="H106"/>
  <c r="H107"/>
  <c r="H108"/>
  <c r="H109"/>
  <c r="H110"/>
  <c r="H111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7"/>
  <c r="H158"/>
  <c r="H159"/>
  <c r="H160"/>
  <c r="H161"/>
  <c r="H162"/>
  <c r="H163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6"/>
  <c r="H197"/>
  <c r="H198"/>
  <c r="H199"/>
  <c r="H200"/>
  <c r="H201"/>
  <c r="H202"/>
  <c r="H203"/>
  <c r="H204"/>
  <c r="H205"/>
  <c r="F206"/>
  <c r="H206" s="1"/>
  <c r="F207"/>
  <c r="H207" s="1"/>
  <c r="H209"/>
  <c r="H210"/>
  <c r="F211"/>
  <c r="H211" s="1"/>
  <c r="F212"/>
  <c r="H212" s="1"/>
  <c r="F213"/>
  <c r="H213" s="1"/>
  <c r="H214"/>
  <c r="H215"/>
  <c r="H216"/>
  <c r="H217"/>
  <c r="F218"/>
  <c r="H218" s="1"/>
  <c r="H219"/>
  <c r="H220"/>
  <c r="H221"/>
  <c r="F222"/>
  <c r="H222" s="1"/>
  <c r="H223"/>
  <c r="H224"/>
  <c r="H225"/>
  <c r="H226"/>
  <c r="H227"/>
  <c r="H228"/>
  <c r="H229"/>
  <c r="H230"/>
  <c r="H231"/>
  <c r="F232"/>
  <c r="H232" s="1"/>
  <c r="H233"/>
  <c r="H234"/>
  <c r="F235"/>
  <c r="H235" s="1"/>
  <c r="F236"/>
  <c r="H236" s="1"/>
  <c r="F237"/>
  <c r="H237" s="1"/>
  <c r="H238"/>
  <c r="H239"/>
  <c r="F240"/>
  <c r="H240" s="1"/>
  <c r="H241"/>
  <c r="H242"/>
  <c r="F243"/>
  <c r="H243" s="1"/>
  <c r="H244"/>
  <c r="H246"/>
  <c r="H247" l="1"/>
  <c r="H164"/>
  <c r="H101"/>
  <c r="H194"/>
  <c r="H248" l="1"/>
  <c r="H5" i="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121" i="4"/>
  <c r="H4"/>
  <c r="H170"/>
  <c r="H206"/>
  <c r="H184"/>
  <c r="H150"/>
  <c r="H149"/>
  <c r="H148"/>
  <c r="H28"/>
  <c r="H205"/>
  <c r="H204"/>
  <c r="H157"/>
  <c r="H156"/>
  <c r="H36"/>
  <c r="H82"/>
  <c r="H129"/>
  <c r="H25"/>
  <c r="H24"/>
  <c r="H6"/>
  <c r="H7"/>
  <c r="H8"/>
  <c r="H193"/>
  <c r="H192"/>
  <c r="H191"/>
  <c r="H190"/>
  <c r="H194"/>
  <c r="H185"/>
  <c r="H122"/>
  <c r="H48"/>
  <c r="H47"/>
  <c r="H50"/>
  <c r="H49"/>
  <c r="H79"/>
  <c r="H78"/>
  <c r="H76"/>
  <c r="H77"/>
  <c r="H80"/>
  <c r="H57"/>
  <c r="H22"/>
  <c r="H188"/>
  <c r="H187"/>
  <c r="H186"/>
  <c r="H183"/>
  <c r="H161"/>
  <c r="H160"/>
  <c r="H152"/>
  <c r="H147"/>
  <c r="H140"/>
  <c r="H139"/>
  <c r="H135"/>
  <c r="H131"/>
  <c r="H125"/>
  <c r="H116"/>
  <c r="H111"/>
  <c r="H83"/>
  <c r="H103"/>
  <c r="H102"/>
  <c r="H56"/>
  <c r="H27"/>
  <c r="H19"/>
  <c r="H5"/>
  <c r="H203"/>
  <c r="H202"/>
  <c r="H197"/>
  <c r="H196"/>
  <c r="H195"/>
  <c r="H189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2"/>
  <c r="H159"/>
  <c r="H163"/>
  <c r="H158"/>
  <c r="H151"/>
  <c r="H132"/>
  <c r="H138"/>
  <c r="H137"/>
  <c r="H136"/>
  <c r="H130"/>
  <c r="H128"/>
  <c r="H127"/>
  <c r="H126"/>
  <c r="H124"/>
  <c r="H123"/>
  <c r="H120"/>
  <c r="H119"/>
  <c r="H118"/>
  <c r="H117"/>
  <c r="H115"/>
  <c r="H114"/>
  <c r="H113"/>
  <c r="H112"/>
  <c r="H107"/>
  <c r="H110"/>
  <c r="H109"/>
  <c r="H108"/>
  <c r="H106"/>
  <c r="H105"/>
  <c r="H104"/>
  <c r="H101"/>
  <c r="H100"/>
  <c r="H99"/>
  <c r="H98"/>
  <c r="H81"/>
  <c r="H75"/>
  <c r="H74"/>
  <c r="H73"/>
  <c r="H72"/>
  <c r="H71"/>
  <c r="H70"/>
  <c r="H69"/>
  <c r="H68"/>
  <c r="H67"/>
  <c r="H66"/>
  <c r="H65"/>
  <c r="H64"/>
  <c r="H63"/>
  <c r="H60"/>
  <c r="H59"/>
  <c r="H58"/>
  <c r="H54"/>
  <c r="H53"/>
  <c r="H52"/>
  <c r="H51"/>
  <c r="H46"/>
  <c r="H45"/>
  <c r="H44"/>
  <c r="H43"/>
  <c r="H35"/>
  <c r="H40"/>
  <c r="H39"/>
  <c r="H38"/>
  <c r="H37"/>
  <c r="H34"/>
  <c r="H33"/>
  <c r="H32"/>
  <c r="G31"/>
  <c r="H31" s="1"/>
  <c r="G30"/>
  <c r="H30" s="1"/>
  <c r="H29"/>
  <c r="H26"/>
  <c r="H23"/>
  <c r="H21"/>
  <c r="H20"/>
  <c r="H18"/>
  <c r="H16"/>
  <c r="H17"/>
  <c r="H13"/>
  <c r="H12"/>
  <c r="H11"/>
  <c r="H10"/>
  <c r="H9"/>
  <c r="H201"/>
  <c r="H200"/>
  <c r="H199"/>
  <c r="H198"/>
  <c r="H171"/>
  <c r="H155"/>
  <c r="H154"/>
  <c r="H153"/>
  <c r="H146"/>
  <c r="H145"/>
  <c r="H144"/>
  <c r="H143"/>
  <c r="H142"/>
  <c r="H141"/>
  <c r="H207"/>
  <c r="H134"/>
  <c r="H133"/>
  <c r="H97"/>
  <c r="H96"/>
  <c r="H95"/>
  <c r="H94"/>
  <c r="H93"/>
  <c r="H92"/>
  <c r="H91"/>
  <c r="H90"/>
  <c r="H89"/>
  <c r="H88"/>
  <c r="H87"/>
  <c r="H86"/>
  <c r="H85"/>
  <c r="H84"/>
  <c r="H62"/>
  <c r="H61"/>
  <c r="H55"/>
  <c r="H15"/>
  <c r="H14"/>
  <c r="H42"/>
  <c r="H41"/>
  <c r="H4" i="3"/>
  <c r="H291" s="1"/>
  <c r="H6" i="2"/>
  <c r="H5"/>
  <c r="H4"/>
  <c r="H21" i="1"/>
  <c r="H20"/>
  <c r="H19"/>
  <c r="H18"/>
  <c r="H17"/>
  <c r="H16"/>
  <c r="H15"/>
  <c r="H14"/>
  <c r="H13"/>
  <c r="H12"/>
  <c r="H11"/>
  <c r="H10"/>
  <c r="H9"/>
  <c r="H8"/>
  <c r="H7"/>
  <c r="H6"/>
  <c r="H5"/>
  <c r="H4"/>
  <c r="H7" i="2" l="1"/>
  <c r="H208" i="4"/>
  <c r="H22" i="1"/>
</calcChain>
</file>

<file path=xl/sharedStrings.xml><?xml version="1.0" encoding="utf-8"?>
<sst xmlns="http://schemas.openxmlformats.org/spreadsheetml/2006/main" count="3240" uniqueCount="1694">
  <si>
    <t>.1</t>
  </si>
  <si>
    <t>Декстроза</t>
  </si>
  <si>
    <t>Глюкоза</t>
  </si>
  <si>
    <t>фл</t>
  </si>
  <si>
    <t>.2</t>
  </si>
  <si>
    <t>10%-100</t>
  </si>
  <si>
    <t>.3</t>
  </si>
  <si>
    <t>Калия йодид</t>
  </si>
  <si>
    <t>3% 200,0</t>
  </si>
  <si>
    <t>.4</t>
  </si>
  <si>
    <t>Калия хлорид</t>
  </si>
  <si>
    <t>стерильный раствор 7,45 %  100мл</t>
  </si>
  <si>
    <t>.5</t>
  </si>
  <si>
    <t>Кальция хлорид</t>
  </si>
  <si>
    <t>5% 100,0</t>
  </si>
  <si>
    <t>.6</t>
  </si>
  <si>
    <t>Масло подсолнечное</t>
  </si>
  <si>
    <t>100мл</t>
  </si>
  <si>
    <t>.7</t>
  </si>
  <si>
    <t>Натрия гидрокарбонат</t>
  </si>
  <si>
    <t>4%-200</t>
  </si>
  <si>
    <t>.8</t>
  </si>
  <si>
    <t xml:space="preserve">Натрия хлорида </t>
  </si>
  <si>
    <t>0,9%-100</t>
  </si>
  <si>
    <t>.9</t>
  </si>
  <si>
    <t>.10</t>
  </si>
  <si>
    <t>10%-200</t>
  </si>
  <si>
    <t>.11</t>
  </si>
  <si>
    <t>Натрия бромид</t>
  </si>
  <si>
    <t>.12</t>
  </si>
  <si>
    <t>Перекись водорода</t>
  </si>
  <si>
    <t>6%-400</t>
  </si>
  <si>
    <t>.13</t>
  </si>
  <si>
    <t xml:space="preserve">Перекись вордорода </t>
  </si>
  <si>
    <t>3%-400</t>
  </si>
  <si>
    <t>.14</t>
  </si>
  <si>
    <t>.15</t>
  </si>
  <si>
    <t>Прокаин</t>
  </si>
  <si>
    <t>Новокаин</t>
  </si>
  <si>
    <t>0,25%-200</t>
  </si>
  <si>
    <t>.16</t>
  </si>
  <si>
    <t>0,5%-200</t>
  </si>
  <si>
    <t>.17</t>
  </si>
  <si>
    <t>Риванол</t>
  </si>
  <si>
    <t>0,1%-400</t>
  </si>
  <si>
    <t>.18</t>
  </si>
  <si>
    <t>Рингера</t>
  </si>
  <si>
    <t>400мл</t>
  </si>
  <si>
    <t>.19</t>
  </si>
  <si>
    <t>СЭР</t>
  </si>
  <si>
    <t>.20</t>
  </si>
  <si>
    <t>Фурацилин</t>
  </si>
  <si>
    <t>0,02%-400</t>
  </si>
  <si>
    <t>.21</t>
  </si>
  <si>
    <t xml:space="preserve">Фенобарбитал с глюкозой </t>
  </si>
  <si>
    <t>порошок 0,005/0,2</t>
  </si>
  <si>
    <t>шт</t>
  </si>
  <si>
    <t>Фентанил</t>
  </si>
  <si>
    <t>рр. для иньек.в амп.0,005% 2,0</t>
  </si>
  <si>
    <t>амп</t>
  </si>
  <si>
    <t>Диазепам</t>
  </si>
  <si>
    <t>Брюзепам</t>
  </si>
  <si>
    <t>5мг/2мл N10</t>
  </si>
  <si>
    <t>Морфина</t>
  </si>
  <si>
    <t>Морфин гидрохлорид</t>
  </si>
  <si>
    <t>рр.для иньек.1% 1,0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</si>
  <si>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</si>
  <si>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</si>
  <si>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</si>
  <si>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</si>
  <si>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</si>
  <si>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</si>
  <si>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</si>
  <si>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</si>
  <si>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</si>
  <si>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Главный врач Индерской ЦРБ                                            А.Доспаева</t>
  </si>
  <si>
    <t>Заявка  на  учетные лекарственные средства  на 2015 год.Индерская ЦРБ</t>
  </si>
  <si>
    <t>Алоэ древовидного лист</t>
  </si>
  <si>
    <t>Алоэ</t>
  </si>
  <si>
    <t>рр. иньек.1,0</t>
  </si>
  <si>
    <t>Амброксол</t>
  </si>
  <si>
    <t>Амбробене</t>
  </si>
  <si>
    <t xml:space="preserve">для ингаляций </t>
  </si>
  <si>
    <t>Амоксициллин + клавулановая кислота</t>
  </si>
  <si>
    <t>Амоксиклав</t>
  </si>
  <si>
    <t>таблетки, покрытые пленочной оболочкой 375мг</t>
  </si>
  <si>
    <t>таб</t>
  </si>
  <si>
    <t>Ангисепт</t>
  </si>
  <si>
    <t>таблетки для рассасывание во рту</t>
  </si>
  <si>
    <t>табл.</t>
  </si>
  <si>
    <t>Антигриппин</t>
  </si>
  <si>
    <t>0,5 №10</t>
  </si>
  <si>
    <t>Аскорбиновая кислота</t>
  </si>
  <si>
    <t>Аскорбиновая кислота с глюкозой</t>
  </si>
  <si>
    <t xml:space="preserve">табл.100мг </t>
  </si>
  <si>
    <t>Ацетилсалициловая кислота</t>
  </si>
  <si>
    <t>Кадиомагнил</t>
  </si>
  <si>
    <t>таблетки 75 мг</t>
  </si>
  <si>
    <t>Бария сульфат</t>
  </si>
  <si>
    <t>порошок  100г</t>
  </si>
  <si>
    <t>уп</t>
  </si>
  <si>
    <t>Бисакодил</t>
  </si>
  <si>
    <t>драже 5мг</t>
  </si>
  <si>
    <t>драже</t>
  </si>
  <si>
    <t>Бриллиантовый зеленый</t>
  </si>
  <si>
    <t>спирт.рр1%-20мл</t>
  </si>
  <si>
    <t>Бромгексин</t>
  </si>
  <si>
    <t xml:space="preserve">сироп 0,08% 120 мл </t>
  </si>
  <si>
    <t>Вазелин</t>
  </si>
  <si>
    <t>25г</t>
  </si>
  <si>
    <t>Валерианы экстракт</t>
  </si>
  <si>
    <t>таб,покр оболочкой 0,02г №50</t>
  </si>
  <si>
    <t>Вода для инъекций</t>
  </si>
  <si>
    <t>рр/ин 5,0 №5</t>
  </si>
  <si>
    <t>Гвайфенезин экстракты лекарственный</t>
  </si>
  <si>
    <t>Ново-пассит</t>
  </si>
  <si>
    <t>настойка 100мл</t>
  </si>
  <si>
    <t>Гепабене</t>
  </si>
  <si>
    <t xml:space="preserve">капс. </t>
  </si>
  <si>
    <t>капс</t>
  </si>
  <si>
    <t>Гиалуронидаза</t>
  </si>
  <si>
    <t>Лидаза</t>
  </si>
  <si>
    <t>рр для иньекций 64ед</t>
  </si>
  <si>
    <t>Глауцина гидробромид,эфедрина</t>
  </si>
  <si>
    <t>Бронхолитин</t>
  </si>
  <si>
    <t>сироп  125 мг</t>
  </si>
  <si>
    <t>Глицин</t>
  </si>
  <si>
    <t>Глицин,Глицисед</t>
  </si>
  <si>
    <t>таблетки</t>
  </si>
  <si>
    <t>Деготь березовый</t>
  </si>
  <si>
    <t>Вишневского бальзамический</t>
  </si>
  <si>
    <t>линимент 30,0</t>
  </si>
  <si>
    <t>Декспантенол</t>
  </si>
  <si>
    <t>Пантенол</t>
  </si>
  <si>
    <t>аэрозоль для наружного применение в баллоне 58г</t>
  </si>
  <si>
    <t>.22</t>
  </si>
  <si>
    <t xml:space="preserve">раствор для инфузий 5% 200мл </t>
  </si>
  <si>
    <t>.23</t>
  </si>
  <si>
    <t xml:space="preserve">раствор для инфузий 10% 200мл </t>
  </si>
  <si>
    <t>.24</t>
  </si>
  <si>
    <t>Дермазин</t>
  </si>
  <si>
    <t>крем в тубе 1% 50г</t>
  </si>
  <si>
    <t>тюб</t>
  </si>
  <si>
    <t>.25</t>
  </si>
  <si>
    <t>Диметилсульфоксид</t>
  </si>
  <si>
    <t>Димексид</t>
  </si>
  <si>
    <t>раствор 50 мл</t>
  </si>
  <si>
    <t>.26</t>
  </si>
  <si>
    <t>Динопростон</t>
  </si>
  <si>
    <t>Энзапрост</t>
  </si>
  <si>
    <t>рр/ин 5 мг/1 мл №5</t>
  </si>
  <si>
    <t>.27</t>
  </si>
  <si>
    <t>Железа полиизомальтозат</t>
  </si>
  <si>
    <t>Феррум-лек</t>
  </si>
  <si>
    <t>сироп 50мг/5мл 100мл</t>
  </si>
  <si>
    <t>.28</t>
  </si>
  <si>
    <t>рр для в/м введения 100мг/2мл 2мл</t>
  </si>
  <si>
    <t>.29</t>
  </si>
  <si>
    <t>Ибупрофен</t>
  </si>
  <si>
    <t>Ибуфен</t>
  </si>
  <si>
    <t>суспензия 100мг/5мл 100г</t>
  </si>
  <si>
    <t>.30</t>
  </si>
  <si>
    <t xml:space="preserve">Интерферон </t>
  </si>
  <si>
    <t>лиофилизат для приг.рра для интраназального применения 1000МЕ</t>
  </si>
  <si>
    <t>.31</t>
  </si>
  <si>
    <t>Интерферон альфа</t>
  </si>
  <si>
    <t>Виферон-1</t>
  </si>
  <si>
    <t>ректальные 150000МЕ</t>
  </si>
  <si>
    <t>.32</t>
  </si>
  <si>
    <t>Виферон-2</t>
  </si>
  <si>
    <t>ректальные 500000МЕ</t>
  </si>
  <si>
    <t>.33</t>
  </si>
  <si>
    <t>Ихтаммол</t>
  </si>
  <si>
    <t>Ихтиол</t>
  </si>
  <si>
    <t>мазь для наружного применения 10% 20г</t>
  </si>
  <si>
    <t>.34</t>
  </si>
  <si>
    <t>Йод</t>
  </si>
  <si>
    <t>рр.спирт.5%-25мл</t>
  </si>
  <si>
    <t>.35</t>
  </si>
  <si>
    <t>Калия перманганат</t>
  </si>
  <si>
    <t>порошок 5 гр.</t>
  </si>
  <si>
    <t>фл.</t>
  </si>
  <si>
    <t>.36</t>
  </si>
  <si>
    <t>Камфора</t>
  </si>
  <si>
    <t>Камфорное масло</t>
  </si>
  <si>
    <t>10% 30,0</t>
  </si>
  <si>
    <t>.37</t>
  </si>
  <si>
    <t>Карбоцистеин</t>
  </si>
  <si>
    <t>Мукорал</t>
  </si>
  <si>
    <t>сироп во флаконе 30мг/5мл 150мл</t>
  </si>
  <si>
    <t>.38</t>
  </si>
  <si>
    <t>Кетамин</t>
  </si>
  <si>
    <t>раствор для инъекций в ампуле 50мг/мл 2мл</t>
  </si>
  <si>
    <t>.39</t>
  </si>
  <si>
    <t>Клотримазол</t>
  </si>
  <si>
    <t>крем 1% 20г</t>
  </si>
  <si>
    <t>.40</t>
  </si>
  <si>
    <t xml:space="preserve">Кокарбоксилаза </t>
  </si>
  <si>
    <t>рр/ин №10</t>
  </si>
  <si>
    <t>.41</t>
  </si>
  <si>
    <t>Кокарнит</t>
  </si>
  <si>
    <t>.42</t>
  </si>
  <si>
    <t>Коргликон</t>
  </si>
  <si>
    <t>рр/ин 0,06% 1мл №10</t>
  </si>
  <si>
    <t>.43</t>
  </si>
  <si>
    <t>Кортексин</t>
  </si>
  <si>
    <t>лиофилизат для приг.рра для в/м введения 10мг</t>
  </si>
  <si>
    <t>.44</t>
  </si>
  <si>
    <t>Ко-тримоксазол</t>
  </si>
  <si>
    <t>Бисептол</t>
  </si>
  <si>
    <t>таблетки 480мг</t>
  </si>
  <si>
    <t>.45</t>
  </si>
  <si>
    <t>Кофеин натрия бензоат</t>
  </si>
  <si>
    <t>рр/ин 10% 1мл №10</t>
  </si>
  <si>
    <t>.46</t>
  </si>
  <si>
    <t>Кызыл май Липофит</t>
  </si>
  <si>
    <t xml:space="preserve">суппозитории </t>
  </si>
  <si>
    <t>.47</t>
  </si>
  <si>
    <t>Линкас</t>
  </si>
  <si>
    <t>сироп 90мл</t>
  </si>
  <si>
    <t>.48</t>
  </si>
  <si>
    <t>МагнеВ6</t>
  </si>
  <si>
    <t>.49</t>
  </si>
  <si>
    <t>Мебгидролин</t>
  </si>
  <si>
    <t>Диазалин</t>
  </si>
  <si>
    <t>таб.покрытые оболочкой ,100мг</t>
  </si>
  <si>
    <t>.50</t>
  </si>
  <si>
    <t>Менадион</t>
  </si>
  <si>
    <t>Викасол</t>
  </si>
  <si>
    <t>рр. для иньек.1% 1,0</t>
  </si>
  <si>
    <t>.51</t>
  </si>
  <si>
    <t>Метамизол натрия</t>
  </si>
  <si>
    <t>Баралгин</t>
  </si>
  <si>
    <t xml:space="preserve">раствор для инъекций  500мг/мл 5мл </t>
  </si>
  <si>
    <t>.52</t>
  </si>
  <si>
    <t>Метронидазол, масло полифитовое "Кызыл май"</t>
  </si>
  <si>
    <t>Метрофит</t>
  </si>
  <si>
    <t>свечи вагинальные</t>
  </si>
  <si>
    <t>.53</t>
  </si>
  <si>
    <t>Метронидазол,фуразолидон</t>
  </si>
  <si>
    <t>Эмигил</t>
  </si>
  <si>
    <t>суспензия 60мл</t>
  </si>
  <si>
    <t>.54</t>
  </si>
  <si>
    <t>Микседол</t>
  </si>
  <si>
    <t>Мексидол</t>
  </si>
  <si>
    <t>рр для в/в и в/м ииедения 50мг/мл 2мл</t>
  </si>
  <si>
    <t>.55</t>
  </si>
  <si>
    <t>Мильгама</t>
  </si>
  <si>
    <t>рр для в/м инъекций в амп 2мл №5</t>
  </si>
  <si>
    <t>.56</t>
  </si>
  <si>
    <t>Натрия ацетат, натрия хлорид, калия хлорид</t>
  </si>
  <si>
    <t>Ацесоль</t>
  </si>
  <si>
    <t xml:space="preserve">раствор для инфузий 0,9% 400мл </t>
  </si>
  <si>
    <t>.57</t>
  </si>
  <si>
    <t>Хлосоль</t>
  </si>
  <si>
    <t>раствор для инфузий 400мл</t>
  </si>
  <si>
    <t>.58</t>
  </si>
  <si>
    <t>Натрия хлорид</t>
  </si>
  <si>
    <t>0,9% 200мл</t>
  </si>
  <si>
    <t>.59</t>
  </si>
  <si>
    <t>0,9% 400мл</t>
  </si>
  <si>
    <t>.60</t>
  </si>
  <si>
    <t>Натрия хлорид, калия хлорид, натрия гидрокарбонат</t>
  </si>
  <si>
    <t>Трисоль</t>
  </si>
  <si>
    <t>раствор для инфузий 400 мл</t>
  </si>
  <si>
    <t>.61</t>
  </si>
  <si>
    <t>Натрия хлорид,натрия ацетат</t>
  </si>
  <si>
    <t>Дисоль</t>
  </si>
  <si>
    <t>р-р 400 мл</t>
  </si>
  <si>
    <t>.62</t>
  </si>
  <si>
    <t>Нафазолин</t>
  </si>
  <si>
    <t>Нафтизин</t>
  </si>
  <si>
    <t>капли назальные 0,1% 10мл</t>
  </si>
  <si>
    <t>.63</t>
  </si>
  <si>
    <t>Санорин</t>
  </si>
  <si>
    <t>.64</t>
  </si>
  <si>
    <t>Нашатырный спирт</t>
  </si>
  <si>
    <t>Аммиак</t>
  </si>
  <si>
    <t>10% 20мл</t>
  </si>
  <si>
    <t>.65</t>
  </si>
  <si>
    <t>Неостигмин</t>
  </si>
  <si>
    <t>Прозерин</t>
  </si>
  <si>
    <t>рр д/ин 0,05% в амп 1 мл</t>
  </si>
  <si>
    <t>.66</t>
  </si>
  <si>
    <t>Никетамид</t>
  </si>
  <si>
    <t>Кордиамин</t>
  </si>
  <si>
    <t>рр/ин 25%2мл №10</t>
  </si>
  <si>
    <t>.67</t>
  </si>
  <si>
    <t>Нимесулид</t>
  </si>
  <si>
    <t>Нимез</t>
  </si>
  <si>
    <t>таблетки 100 мг</t>
  </si>
  <si>
    <t>.68</t>
  </si>
  <si>
    <t>Нитроглицерин</t>
  </si>
  <si>
    <t>тб 0,0005 №40</t>
  </si>
  <si>
    <t>.69</t>
  </si>
  <si>
    <t>Нитроксолин</t>
  </si>
  <si>
    <t>табл 50 мг №10</t>
  </si>
  <si>
    <t>.70</t>
  </si>
  <si>
    <t>Оксалин</t>
  </si>
  <si>
    <t>Оксалиновая мазь</t>
  </si>
  <si>
    <t>мазь 0,25% 10г</t>
  </si>
  <si>
    <t>.71</t>
  </si>
  <si>
    <t>Оксиметазолин</t>
  </si>
  <si>
    <t>Називин</t>
  </si>
  <si>
    <t>капли назальные 0,01% 5мл</t>
  </si>
  <si>
    <t>.72</t>
  </si>
  <si>
    <t>Парацетамол</t>
  </si>
  <si>
    <t>таблетки 200мг</t>
  </si>
  <si>
    <t>.73</t>
  </si>
  <si>
    <t>Эфералган</t>
  </si>
  <si>
    <t>свечи 80мг</t>
  </si>
  <si>
    <t>.74</t>
  </si>
  <si>
    <t>свечи 125мг</t>
  </si>
  <si>
    <t>.75</t>
  </si>
  <si>
    <t>Цефекон</t>
  </si>
  <si>
    <t>свечи 250 мг</t>
  </si>
  <si>
    <t>.76</t>
  </si>
  <si>
    <t>Перекись вордорода</t>
  </si>
  <si>
    <t>3% 40 мл</t>
  </si>
  <si>
    <t>.77</t>
  </si>
  <si>
    <t>Пиносол</t>
  </si>
  <si>
    <t>капли в нос 10мл</t>
  </si>
  <si>
    <t>.78</t>
  </si>
  <si>
    <t>Поливидин</t>
  </si>
  <si>
    <t>Гемодез</t>
  </si>
  <si>
    <t>рр.во флаконе 6% 250,0</t>
  </si>
  <si>
    <t>.79</t>
  </si>
  <si>
    <t>Поливитамины</t>
  </si>
  <si>
    <t>Аевит</t>
  </si>
  <si>
    <t>капсулы 0,2г</t>
  </si>
  <si>
    <t>.80</t>
  </si>
  <si>
    <t>Проксиметакаин</t>
  </si>
  <si>
    <t>Алкаин</t>
  </si>
  <si>
    <t>гл.капли 0,5% 15,0</t>
  </si>
  <si>
    <t>.81</t>
  </si>
  <si>
    <t>Римантадин</t>
  </si>
  <si>
    <t>Ремантадин</t>
  </si>
  <si>
    <t>таблетки 0,05</t>
  </si>
  <si>
    <t>.82</t>
  </si>
  <si>
    <t>Сана Сол</t>
  </si>
  <si>
    <t>сироп 250мл</t>
  </si>
  <si>
    <t>.83</t>
  </si>
  <si>
    <t>Силибидин</t>
  </si>
  <si>
    <t>Карсил</t>
  </si>
  <si>
    <t>табл. 35мг</t>
  </si>
  <si>
    <t>.84</t>
  </si>
  <si>
    <t>Симетикон</t>
  </si>
  <si>
    <t xml:space="preserve">Эспумизан </t>
  </si>
  <si>
    <t>Эмульсия 40мг/5мл 100мл</t>
  </si>
  <si>
    <t>.85</t>
  </si>
  <si>
    <t>капсулы 40мг</t>
  </si>
  <si>
    <t>.86</t>
  </si>
  <si>
    <t>Сироп шиповника</t>
  </si>
  <si>
    <t>250мл</t>
  </si>
  <si>
    <t>.87</t>
  </si>
  <si>
    <t>Соли для приготовления пероральных глюкозо-электролитьных растворов</t>
  </si>
  <si>
    <t>Оральная регидратационная соль</t>
  </si>
  <si>
    <t>порошок 27,9г</t>
  </si>
  <si>
    <t>пак</t>
  </si>
  <si>
    <t>.88</t>
  </si>
  <si>
    <t>Солкосерил</t>
  </si>
  <si>
    <t>раствор для иньекций 2мл</t>
  </si>
  <si>
    <t>.89</t>
  </si>
  <si>
    <t>Солодки корень</t>
  </si>
  <si>
    <t>Сироп солодкового корня</t>
  </si>
  <si>
    <t>150 мл</t>
  </si>
  <si>
    <t>.90</t>
  </si>
  <si>
    <t>Сорбифер</t>
  </si>
  <si>
    <t>320мг/60мг</t>
  </si>
  <si>
    <t>.91</t>
  </si>
  <si>
    <t>Спирт этиловый</t>
  </si>
  <si>
    <t>70%-50мл</t>
  </si>
  <si>
    <t>.92</t>
  </si>
  <si>
    <t>кг</t>
  </si>
  <si>
    <t>.93</t>
  </si>
  <si>
    <t>Стабизол</t>
  </si>
  <si>
    <t>500мл</t>
  </si>
  <si>
    <t>.94</t>
  </si>
  <si>
    <t>Строфантин</t>
  </si>
  <si>
    <t>рр/ин 0,05% 1мл №10</t>
  </si>
  <si>
    <t>.95</t>
  </si>
  <si>
    <t>Сыворотка п/гангренозная</t>
  </si>
  <si>
    <t>30 000 МЕ 1 доза №1</t>
  </si>
  <si>
    <t>.96</t>
  </si>
  <si>
    <t>Сыворотка п/столбнячная лошадиная очищенная конц.жидкая</t>
  </si>
  <si>
    <t>3000 МЕ №1</t>
  </si>
  <si>
    <t>.97</t>
  </si>
  <si>
    <t>Сыворотка против яда каракурта</t>
  </si>
  <si>
    <t>1амп-1 леч доза 250МЕ</t>
  </si>
  <si>
    <t>.98</t>
  </si>
  <si>
    <t>Сыворотка противоботулиническая</t>
  </si>
  <si>
    <t>тип А</t>
  </si>
  <si>
    <t>инъекции 10000МЕ (1доза) №5</t>
  </si>
  <si>
    <t>.99</t>
  </si>
  <si>
    <t>тип В</t>
  </si>
  <si>
    <t>инъекции 5000МЕ (1доза) №5</t>
  </si>
  <si>
    <t>.100</t>
  </si>
  <si>
    <t>тип Е</t>
  </si>
  <si>
    <t>.101</t>
  </si>
  <si>
    <t>Сыворотка противодифтерийная</t>
  </si>
  <si>
    <t>раствор для инъекций 10 000 МЕ №5</t>
  </si>
  <si>
    <t>.102</t>
  </si>
  <si>
    <t>Сыворотка противозмеиная поливалентная</t>
  </si>
  <si>
    <t>инъекции №1</t>
  </si>
  <si>
    <t>доза</t>
  </si>
  <si>
    <t>.103</t>
  </si>
  <si>
    <t>Тетрациклин</t>
  </si>
  <si>
    <t>1% гл.мазь 10г</t>
  </si>
  <si>
    <t>.104</t>
  </si>
  <si>
    <t>Толперизон</t>
  </si>
  <si>
    <t>Мидокалм</t>
  </si>
  <si>
    <t>раствор для инъекций 1мл</t>
  </si>
  <si>
    <t>.105</t>
  </si>
  <si>
    <t>Трави цветки ромашки</t>
  </si>
  <si>
    <t>трава 30гр</t>
  </si>
  <si>
    <t>.106</t>
  </si>
  <si>
    <t>Трави шалфей</t>
  </si>
  <si>
    <t>.107</t>
  </si>
  <si>
    <t>Трамадол</t>
  </si>
  <si>
    <t>рр для иньекций 5% 2мл</t>
  </si>
  <si>
    <t>.108</t>
  </si>
  <si>
    <t>Фенилэфрин</t>
  </si>
  <si>
    <t>Мезатон</t>
  </si>
  <si>
    <t>рр. для иньек.в амп.1% 1,0</t>
  </si>
  <si>
    <t>.109</t>
  </si>
  <si>
    <t>Фенобарбитал, этилбромизолвалерат</t>
  </si>
  <si>
    <t>Валокордин</t>
  </si>
  <si>
    <t>настойка 50 мл</t>
  </si>
  <si>
    <t>.110</t>
  </si>
  <si>
    <t>Фестал</t>
  </si>
  <si>
    <t>таблетки №10х2</t>
  </si>
  <si>
    <t>.111</t>
  </si>
  <si>
    <t>Фитоэкстракт густой, масло шалфея, мяты перечной масло, сосны горной масло</t>
  </si>
  <si>
    <t>Фитолизин</t>
  </si>
  <si>
    <t>паста  100г</t>
  </si>
  <si>
    <t>.112</t>
  </si>
  <si>
    <t>Флуконазол</t>
  </si>
  <si>
    <t>Микосист</t>
  </si>
  <si>
    <t>рр для в/в введение  100мл</t>
  </si>
  <si>
    <t>.113</t>
  </si>
  <si>
    <t>Фосфокреатин</t>
  </si>
  <si>
    <t>Неотон</t>
  </si>
  <si>
    <t>порошок лиофилизированный для приготовления раствора для инфузийв комплекте с растворителем (вода для инъекций 50 мл во флаконе) с одноразовой капельницей 1000мг</t>
  </si>
  <si>
    <t>.114</t>
  </si>
  <si>
    <t>Фуразолидон</t>
  </si>
  <si>
    <t>0,05 №10</t>
  </si>
  <si>
    <t>.115</t>
  </si>
  <si>
    <t>Химотрипсин</t>
  </si>
  <si>
    <t>10мг</t>
  </si>
  <si>
    <t>.116</t>
  </si>
  <si>
    <t>Хлорамфеникол</t>
  </si>
  <si>
    <t>Левомицетин</t>
  </si>
  <si>
    <t>таблетки 500мг № 10</t>
  </si>
  <si>
    <t>.117</t>
  </si>
  <si>
    <t>гл.капли 0,25% 15мл</t>
  </si>
  <si>
    <t>.118</t>
  </si>
  <si>
    <t>Синтамицин</t>
  </si>
  <si>
    <t>линимент в тубе 5% 25г</t>
  </si>
  <si>
    <t>.119</t>
  </si>
  <si>
    <t xml:space="preserve">Хлорамфеникол, метилурацил </t>
  </si>
  <si>
    <t>Левомеколь</t>
  </si>
  <si>
    <t xml:space="preserve">мазь в тубе 40г </t>
  </si>
  <si>
    <t>.120</t>
  </si>
  <si>
    <t>Хлоргексидин</t>
  </si>
  <si>
    <t>рр 0,05% 100мл</t>
  </si>
  <si>
    <t>.121</t>
  </si>
  <si>
    <t>Холина альфосцерат</t>
  </si>
  <si>
    <t>Глиатилин</t>
  </si>
  <si>
    <t>амп 4мл № 3</t>
  </si>
  <si>
    <t>.122</t>
  </si>
  <si>
    <t>Холосас</t>
  </si>
  <si>
    <t>сироп 150г</t>
  </si>
  <si>
    <t>.123</t>
  </si>
  <si>
    <t>Церебролизин</t>
  </si>
  <si>
    <t>рр/ин 5мл №5</t>
  </si>
  <si>
    <t>.124</t>
  </si>
  <si>
    <t>рр/ин 10мл №5</t>
  </si>
  <si>
    <t>.125</t>
  </si>
  <si>
    <t>Эритромицин</t>
  </si>
  <si>
    <t>глазная мазь 10г</t>
  </si>
  <si>
    <t>.126</t>
  </si>
  <si>
    <t>табл.250мг</t>
  </si>
  <si>
    <t>.127</t>
  </si>
  <si>
    <t>Эссенциальные фосфолипиды</t>
  </si>
  <si>
    <t>Эссенциале</t>
  </si>
  <si>
    <t>кап № 30</t>
  </si>
  <si>
    <t>.128</t>
  </si>
  <si>
    <t>Адеметионин</t>
  </si>
  <si>
    <t>Гептрал</t>
  </si>
  <si>
    <t>порошок для приготовления рр для   в/м введения 5,0</t>
  </si>
  <si>
    <t>.129</t>
  </si>
  <si>
    <t>Активированный уголь</t>
  </si>
  <si>
    <t>таблетка 0,25г</t>
  </si>
  <si>
    <t>.130</t>
  </si>
  <si>
    <t>Алтеплаза</t>
  </si>
  <si>
    <t>Актилизе</t>
  </si>
  <si>
    <t>порошок лиофилизированный для приготовления раствора для в/венных инфузий 50мг в комплекте с растворителем(вода для иньекций во флаконе 50мл)</t>
  </si>
  <si>
    <t>.131</t>
  </si>
  <si>
    <t>Альбумин</t>
  </si>
  <si>
    <t>Альбумин-Биофарм</t>
  </si>
  <si>
    <t>раствор для инфузий 10 % 50 мл</t>
  </si>
  <si>
    <t>.132</t>
  </si>
  <si>
    <t>раствор для инфузий 10 % 100 мл</t>
  </si>
  <si>
    <t>.133</t>
  </si>
  <si>
    <t>раствор для инъекций 15 мг/2 мл</t>
  </si>
  <si>
    <t>.134</t>
  </si>
  <si>
    <t>Амикацин</t>
  </si>
  <si>
    <t>порошок для приготовления рр для  в/м введения 500мг</t>
  </si>
  <si>
    <t>.135</t>
  </si>
  <si>
    <t>Аминокапроновая кислота</t>
  </si>
  <si>
    <t>раствор для инфузий 5% 100мл</t>
  </si>
  <si>
    <t>контейнер</t>
  </si>
  <si>
    <t>.136</t>
  </si>
  <si>
    <t>Аминофиллин</t>
  </si>
  <si>
    <t>Эуфиллин</t>
  </si>
  <si>
    <t>раствор для инъекций 2,4% 5 мл</t>
  </si>
  <si>
    <t>.137</t>
  </si>
  <si>
    <t>Амлодипин</t>
  </si>
  <si>
    <t>Корониум 10</t>
  </si>
  <si>
    <t>таблетки 10 мг</t>
  </si>
  <si>
    <t>.138</t>
  </si>
  <si>
    <t>Корониум 5</t>
  </si>
  <si>
    <t>таблетки 5 мг</t>
  </si>
  <si>
    <t>.139</t>
  </si>
  <si>
    <t xml:space="preserve">Амоксициллин </t>
  </si>
  <si>
    <t>таблетки,500мг</t>
  </si>
  <si>
    <t>.140</t>
  </si>
  <si>
    <t>Верклав</t>
  </si>
  <si>
    <t>порошок для приготовления раствора для внутривенного введения 600 мг</t>
  </si>
  <si>
    <t>.141</t>
  </si>
  <si>
    <t>Ампициллин</t>
  </si>
  <si>
    <t>порошок для приготовления раствора для инъекций/лиофилизат для приготовления раствора для внутримышечного введения 500 мг</t>
  </si>
  <si>
    <t>.142</t>
  </si>
  <si>
    <t>порошок для приготовления раствора для инъекций 1000 мг</t>
  </si>
  <si>
    <t>.143</t>
  </si>
  <si>
    <t>Апротинин</t>
  </si>
  <si>
    <t>Контрикал 1000</t>
  </si>
  <si>
    <t>порошок лиофилизированный для приготовления раствора для в/венного введения  10 000 АТрЕ 3мл в комплекте с растворителем</t>
  </si>
  <si>
    <t>.144</t>
  </si>
  <si>
    <t>раствор для инъекций 5 % 2 мл</t>
  </si>
  <si>
    <t>.145</t>
  </si>
  <si>
    <t>Цевикап</t>
  </si>
  <si>
    <t>капли для приема внутрь 100мг/мл, 30 мл</t>
  </si>
  <si>
    <t>.146</t>
  </si>
  <si>
    <t>Аторвастатин</t>
  </si>
  <si>
    <t>таблетки,покрытые пленочной оболочкой,10мг</t>
  </si>
  <si>
    <t>.147</t>
  </si>
  <si>
    <t>Атропин</t>
  </si>
  <si>
    <t>Атропин сульфат</t>
  </si>
  <si>
    <t>раствор для инъекций в ампуле (сульфат) 0,1% 1 мл</t>
  </si>
  <si>
    <t>.148</t>
  </si>
  <si>
    <t>Ацетазоламид</t>
  </si>
  <si>
    <t>Диакарб</t>
  </si>
  <si>
    <t>таблетки,250мг</t>
  </si>
  <si>
    <t>.149</t>
  </si>
  <si>
    <t>АС-тромбин</t>
  </si>
  <si>
    <t>таблетки,покрытые кишечнораствор.оболочкой,100мг</t>
  </si>
  <si>
    <t>.150</t>
  </si>
  <si>
    <t>таблетка 500 мг</t>
  </si>
  <si>
    <t>.151</t>
  </si>
  <si>
    <t>Бендазол</t>
  </si>
  <si>
    <t>Дибазол</t>
  </si>
  <si>
    <t>раствор для инъекций 1 % 2 мл</t>
  </si>
  <si>
    <t>.152</t>
  </si>
  <si>
    <t>раствор для инъекций 1 % 5 мл</t>
  </si>
  <si>
    <t>.153</t>
  </si>
  <si>
    <t>Бензилпенициллин</t>
  </si>
  <si>
    <t>Бензилпенициллин натриевая соль</t>
  </si>
  <si>
    <t>порошок для инъекций во флаконе 1 000 000 ЕД</t>
  </si>
  <si>
    <t>.154</t>
  </si>
  <si>
    <t>Бинт нестерильные</t>
  </si>
  <si>
    <t>Бинт нестерильные Нэрия7*14</t>
  </si>
  <si>
    <t>7х14</t>
  </si>
  <si>
    <t>.155</t>
  </si>
  <si>
    <t xml:space="preserve">Бинт стерильные </t>
  </si>
  <si>
    <t>Бинт стерильные Нэрия7*14</t>
  </si>
  <si>
    <t>.156</t>
  </si>
  <si>
    <t>Бисопролола фумарат </t>
  </si>
  <si>
    <t>Бисомор</t>
  </si>
  <si>
    <t>таблетки,  2,5 мг,</t>
  </si>
  <si>
    <t>.157</t>
  </si>
  <si>
    <t>Вакцина против гриппа</t>
  </si>
  <si>
    <t>Ваксигрип</t>
  </si>
  <si>
    <t>суспензия для в/м и п/к введение в шприце 0,5мл/1доза 0,5мл №1</t>
  </si>
  <si>
    <t>.158</t>
  </si>
  <si>
    <t>Вальпроевая кислота</t>
  </si>
  <si>
    <t>Депакин</t>
  </si>
  <si>
    <t>Сироп во флаконе 150,0</t>
  </si>
  <si>
    <t>.159</t>
  </si>
  <si>
    <t>Верапамил</t>
  </si>
  <si>
    <t>Изоптин</t>
  </si>
  <si>
    <t>таблетки,покрытые пленочной оболочкой,40мг</t>
  </si>
  <si>
    <t>.160</t>
  </si>
  <si>
    <t>Феноптин</t>
  </si>
  <si>
    <t>раствор для иньекций 2,5мг/мл 2мл</t>
  </si>
  <si>
    <t>.161</t>
  </si>
  <si>
    <t>Висмута трикалия дицитрат</t>
  </si>
  <si>
    <t>Де-Нол</t>
  </si>
  <si>
    <t>таблетки,покрытые оболочкой,120мг</t>
  </si>
  <si>
    <t>.162</t>
  </si>
  <si>
    <t>Гексопреналин</t>
  </si>
  <si>
    <t>Гинипрал</t>
  </si>
  <si>
    <t>раствор для внутривенного введения 10 мкг/ 2,0 мл</t>
  </si>
  <si>
    <t>.163</t>
  </si>
  <si>
    <t>Гентамицин</t>
  </si>
  <si>
    <t>Гентамицин сульфат</t>
  </si>
  <si>
    <t>раствор для иньекций 4% 2,0мл</t>
  </si>
  <si>
    <t>.164</t>
  </si>
  <si>
    <t xml:space="preserve">Гепарин </t>
  </si>
  <si>
    <t>Гепарин</t>
  </si>
  <si>
    <t>рр для  инъекций во флаконе 5000ЕД/мл 5,0</t>
  </si>
  <si>
    <t>.165</t>
  </si>
  <si>
    <t>Гидроксиэтилкрахмал (пентакрахмал)</t>
  </si>
  <si>
    <t>Хестар-200</t>
  </si>
  <si>
    <t>раствор для инфузий 6 % 500 мл</t>
  </si>
  <si>
    <t>.166</t>
  </si>
  <si>
    <t>Гидрохлортиазид</t>
  </si>
  <si>
    <t>таблетки 25 мг</t>
  </si>
  <si>
    <t>.167</t>
  </si>
  <si>
    <t>Дексаметазон</t>
  </si>
  <si>
    <t>раствор для инъекций 4 мг/мл дексаметазона фосфат (в виде динатриевой соли) в ампуле 1 мл №1</t>
  </si>
  <si>
    <t>.168</t>
  </si>
  <si>
    <t>Декстран</t>
  </si>
  <si>
    <t>Полиглюкин</t>
  </si>
  <si>
    <t>раствор для инфузий 6 % 400 мл</t>
  </si>
  <si>
    <t>.169</t>
  </si>
  <si>
    <t>Реополиглюкин</t>
  </si>
  <si>
    <t>раствор для инфузий 10 % 200 мл</t>
  </si>
  <si>
    <t>.170</t>
  </si>
  <si>
    <t>рр для иньекций 40% 10,0</t>
  </si>
  <si>
    <t>.171</t>
  </si>
  <si>
    <t>Депротеинизированный, стандартизированный гемодериват из крови телят</t>
  </si>
  <si>
    <t xml:space="preserve">Актовегин </t>
  </si>
  <si>
    <t>р/р для иньек 40мг/мл ,2мл</t>
  </si>
  <si>
    <t>.172</t>
  </si>
  <si>
    <t>р/р для иньек 40мг/мл ,5мл</t>
  </si>
  <si>
    <t>.173</t>
  </si>
  <si>
    <t>р/р для иньек 40мг/мл ,10мл</t>
  </si>
  <si>
    <t>.174</t>
  </si>
  <si>
    <t>Дигоксин</t>
  </si>
  <si>
    <t>Дигоксин Гриндекс</t>
  </si>
  <si>
    <t>таблетки,0,25мг</t>
  </si>
  <si>
    <t>.175</t>
  </si>
  <si>
    <t>Дидрогестерон</t>
  </si>
  <si>
    <t>Дюфастон</t>
  </si>
  <si>
    <t>таблетки,покрытые пленояной оболочкой,10мг</t>
  </si>
  <si>
    <t>.176</t>
  </si>
  <si>
    <t>Диклофенак натрия</t>
  </si>
  <si>
    <t xml:space="preserve">Диклофенак </t>
  </si>
  <si>
    <t xml:space="preserve">раствор для инъекций 2,5%3 мл, </t>
  </si>
  <si>
    <t>.177</t>
  </si>
  <si>
    <t>Дифенгидрамин</t>
  </si>
  <si>
    <t>Димедрол</t>
  </si>
  <si>
    <t>раствор для инъекций 1% 1 мл</t>
  </si>
  <si>
    <t>.178</t>
  </si>
  <si>
    <t>Дротаверин</t>
  </si>
  <si>
    <t>Дротаверин-Боримед</t>
  </si>
  <si>
    <t>рр.для иньек.2% 2,0</t>
  </si>
  <si>
    <t>.179</t>
  </si>
  <si>
    <t>Но-шпа форте</t>
  </si>
  <si>
    <t>таблетка 80 мг</t>
  </si>
  <si>
    <t>.180</t>
  </si>
  <si>
    <t>Железо(II) сульфата гептагидрат+аскорбиновая кислота</t>
  </si>
  <si>
    <t>Ферровит-С</t>
  </si>
  <si>
    <t>сироп 100мл</t>
  </si>
  <si>
    <t>.181</t>
  </si>
  <si>
    <t>Занамивир</t>
  </si>
  <si>
    <t>Релензе</t>
  </si>
  <si>
    <t>порошок для ингаляций дозированный 5мг/доза,по 4ячейки в одном круглом диске(Ротодиск),по 5Ротодисков в контейнере пластиковом,по 1контейнеру пластиковому с Ротодисками,Дискхайлеру</t>
  </si>
  <si>
    <t>.182</t>
  </si>
  <si>
    <t>Игла двухсторонняя</t>
  </si>
  <si>
    <t>Стерильные медицинские двухсторонние иглы однократного применение(игла двухсторонняя короткое)</t>
  </si>
  <si>
    <t>0,9х25мм,20Gх1,цвет желтый</t>
  </si>
  <si>
    <t>.183</t>
  </si>
  <si>
    <t>0,7х25мм,22Gх1,цвет черный</t>
  </si>
  <si>
    <t>.184</t>
  </si>
  <si>
    <t>Иглодержатель для соединение двусторонней иглы и пробирки в момент взятия крови</t>
  </si>
  <si>
    <t>Иглодержатель</t>
  </si>
  <si>
    <t>для фиксаций иглы и пробирок в момент взятие крови из вены</t>
  </si>
  <si>
    <t>.185</t>
  </si>
  <si>
    <t>Изосорбида динитрат</t>
  </si>
  <si>
    <t>Изо-Мик</t>
  </si>
  <si>
    <t>концентрат для приготовления раствора для инфузий в ампулах 1мг/мл 10мл</t>
  </si>
  <si>
    <t>.186</t>
  </si>
  <si>
    <t>спрей дозированный подьязычный  1,25мг/1доза(не менее 300доз)15мл</t>
  </si>
  <si>
    <t>.187</t>
  </si>
  <si>
    <t>Изо-Мик Лонг</t>
  </si>
  <si>
    <t>табл.пролонгированного действия,в контурной ячейковой упаковке20мг</t>
  </si>
  <si>
    <t>.188</t>
  </si>
  <si>
    <t>Индапамид</t>
  </si>
  <si>
    <t>Индамид</t>
  </si>
  <si>
    <t>таблетки,  2,5 мг</t>
  </si>
  <si>
    <t>.189</t>
  </si>
  <si>
    <t>Инструменты гинекологические</t>
  </si>
  <si>
    <t>Инструменты гинекологические стерильные одноразового применения(цервикальная щетка,цитощетка)</t>
  </si>
  <si>
    <t>стерильные одноразового применения(цервикальная щетка,цитощетка)</t>
  </si>
  <si>
    <t>.190</t>
  </si>
  <si>
    <t xml:space="preserve">Инсулин растворимый человеческий генно-инженерный </t>
  </si>
  <si>
    <t>Актропид НМ Пенфилл</t>
  </si>
  <si>
    <t>раствор для иньекций 100МЕ/мл,3мл в картриджах,в комплекте со щприц-ручками(иньектор для введения инсулина НовоПен 4)из расчета на 75картиджей 1шприц-ручка с шагом 1ЕД.Возможно поставки в заправленных шприц-ручках3 мл</t>
  </si>
  <si>
    <t>картр</t>
  </si>
  <si>
    <t>.191</t>
  </si>
  <si>
    <t>Калия гидроксид, магния оксид легкий,DI-аспарагиновая кислота</t>
  </si>
  <si>
    <t>Калия, магния аспарагинат</t>
  </si>
  <si>
    <t>раствор для инфузий по 250мл</t>
  </si>
  <si>
    <t>.192</t>
  </si>
  <si>
    <t>рр для в/в введение в ампулах 40мг/мл 10мл</t>
  </si>
  <si>
    <t>.193</t>
  </si>
  <si>
    <t>Аспаркам-Фармак</t>
  </si>
  <si>
    <t>раствор для инъекций в ампулах 10 мл</t>
  </si>
  <si>
    <t>.194</t>
  </si>
  <si>
    <t>Аспаркам</t>
  </si>
  <si>
    <t>таблетка</t>
  </si>
  <si>
    <t>.195</t>
  </si>
  <si>
    <t>Кальция глюконат</t>
  </si>
  <si>
    <t>раствор 10% 5мл, №5</t>
  </si>
  <si>
    <t>.196</t>
  </si>
  <si>
    <t>таблетки,0,5г</t>
  </si>
  <si>
    <t>.197</t>
  </si>
  <si>
    <t>Кальция глюконат стабилизированный</t>
  </si>
  <si>
    <t>раствор 100мг/мл  10 мл</t>
  </si>
  <si>
    <t>.198</t>
  </si>
  <si>
    <t>рр для иньекций ампулах 10%-5,0</t>
  </si>
  <si>
    <t>.199</t>
  </si>
  <si>
    <t>Канамицин</t>
  </si>
  <si>
    <t>Канамицина сульфат</t>
  </si>
  <si>
    <t>порош.для приг.рра для иньек. Во флаконе 1г</t>
  </si>
  <si>
    <t>.200</t>
  </si>
  <si>
    <t>Каптоприл</t>
  </si>
  <si>
    <t>Каптоприл Вива Фарм</t>
  </si>
  <si>
    <t>таблетки 25мг</t>
  </si>
  <si>
    <t>.201</t>
  </si>
  <si>
    <t>Карбамазепин</t>
  </si>
  <si>
    <t>таблетки 200 мг</t>
  </si>
  <si>
    <t>.202</t>
  </si>
  <si>
    <t xml:space="preserve">Катетер внутривенный , размер 16G /1.8х45 mm/ стерильный однократного применения </t>
  </si>
  <si>
    <t>Канюля Mediflon</t>
  </si>
  <si>
    <t>с иньекционным клапаном рром 16G,стерильная,однократного применения</t>
  </si>
  <si>
    <t>.203</t>
  </si>
  <si>
    <t xml:space="preserve">Катетер внутривенный , размер 18G /1.3x45 mm/ стерильный однократного применения </t>
  </si>
  <si>
    <t>с иньекционным клапаном рром 18G,стерильная,однократного применения</t>
  </si>
  <si>
    <t>.204</t>
  </si>
  <si>
    <t>раствор для иньекций 50мг/мл 10мл</t>
  </si>
  <si>
    <t>.205</t>
  </si>
  <si>
    <t>Кетопрофен</t>
  </si>
  <si>
    <t>Кетатоп</t>
  </si>
  <si>
    <t>раствор для инъекций 100 мг/2мл</t>
  </si>
  <si>
    <t>.206</t>
  </si>
  <si>
    <t>Кеторолак</t>
  </si>
  <si>
    <t>раствор для иньекций 3% 1мл</t>
  </si>
  <si>
    <t>.207</t>
  </si>
  <si>
    <t>Кларитромицин</t>
  </si>
  <si>
    <t>Клацид В.В</t>
  </si>
  <si>
    <t>порошок лиофилизированный для приготовления раствора для инфузий ,500мг</t>
  </si>
  <si>
    <t>.208</t>
  </si>
  <si>
    <t>Клопидогрел</t>
  </si>
  <si>
    <t>Кворекс</t>
  </si>
  <si>
    <t>таблетки,покрытые оболочкой,75мг</t>
  </si>
  <si>
    <t>.209</t>
  </si>
  <si>
    <t>Кловикс 300</t>
  </si>
  <si>
    <t>таблетки,покрытые оболочкой,300 мг</t>
  </si>
  <si>
    <t>.210</t>
  </si>
  <si>
    <t>Комбинированные препараты, содержащие гидроокись алюминия, гидроокись магния</t>
  </si>
  <si>
    <t>Алмагель</t>
  </si>
  <si>
    <t>суспензия для приема внутрь 170,0</t>
  </si>
  <si>
    <t>.211</t>
  </si>
  <si>
    <t>Комплекс аминокислот для парентерального питание не менее 14 аминокислот4%или5%</t>
  </si>
  <si>
    <t>Инфезол 40</t>
  </si>
  <si>
    <t>рр для инфузий во флаконе 500мл</t>
  </si>
  <si>
    <t>.212</t>
  </si>
  <si>
    <t>Комплекс аминокислот для парентерального питание не менее 20 аминокислот5% с сорбитолом</t>
  </si>
  <si>
    <t>Селемин 5 S плюс</t>
  </si>
  <si>
    <t>раствор для инфузий 200мл</t>
  </si>
  <si>
    <t>.213</t>
  </si>
  <si>
    <t>Комплект  для ограничения операционного поля ,стерильный одноразовый из нетканого материала</t>
  </si>
  <si>
    <t xml:space="preserve">Комплект "Dolce-Pharm" для ограничения операционного поля , стерильный  одноразовый из нетканого материала </t>
  </si>
  <si>
    <t>Простыня 160х200 см с липким краем-2шт,Салфетка 70х80см с липким краем-2шт</t>
  </si>
  <si>
    <t>комплект</t>
  </si>
  <si>
    <t>.214</t>
  </si>
  <si>
    <t xml:space="preserve">Комплект  стерильный для ограничения операционного поля </t>
  </si>
  <si>
    <t>Комплект Нэрия для ограничения операционного поля из нетканого материала   одноразовый  стерильный-КООП</t>
  </si>
  <si>
    <t>Пеленка с липким краем 0,7м*0,8м,пл.42г/м кв.-1шт.Пеленка с липким краем 2,0м*1,4м,пл.42г/м кв.-1шт,Пеленка многослойная 0,6м*0,6м,пл.50г/м кв.-1шт,Салфетка0,8м*0,7м,пл.25г/м кв.-1шт,</t>
  </si>
  <si>
    <t>.215</t>
  </si>
  <si>
    <t>Комплект  хирургический   из нетканого материала одноразовый стерильный</t>
  </si>
  <si>
    <t>Комплект  "Dolce-Pharm"хирургический   из нетканого материала одноразовый стерильный КХ</t>
  </si>
  <si>
    <t>Халат хирургический-1шт,бахилы-1пара,шапочка колпак-1шт,маска -1шт,фартук-1шт</t>
  </si>
  <si>
    <t>.216</t>
  </si>
  <si>
    <t>Комплект акушерский стерильный</t>
  </si>
  <si>
    <t>Комплект Нэрия акушерский для роженец из нетканого материала одноразовый стерильный-КА</t>
  </si>
  <si>
    <t>Подстилка впитывающая 60см*60см,пл.50г/м кв.-1шт,Простына ламинированная 1,4м*0,8м,пл.25г/м кв.-1шт,салфетка0,8м*0,7м,пл.25г/м кв.-1шт,рубашка для роженицы пл.25г/м кв.-1шт,бахилы высокие пл.25г/м кв.-1шт,шапачка берет пл.18г/м кв.-1шт,салфетка бумажная 0,2м*0,2м-3шт</t>
  </si>
  <si>
    <t>.217</t>
  </si>
  <si>
    <t>Комплект белья ,акушерский для роженец из нетканого материала одноразовый стерильный</t>
  </si>
  <si>
    <t>Комплект белья Dolce-Pharm, акушерский для роженец из нетканого материала одноразовый стерильный-КБР</t>
  </si>
  <si>
    <t>Простына из нетканного материала 140*80см-1шт,пеленка впитывающая 60х60см-1шт.салфетка из нетканного материала 80*70см-2шт,рубашка для роженицы1шт,бахилы -1пара,шапачка берет-7шт,салфетка бумажная 0,2м*0,2м-2шт</t>
  </si>
  <si>
    <t>.218</t>
  </si>
  <si>
    <t>Комплект для кесарево сечения</t>
  </si>
  <si>
    <t>Комплект для кесарева сечения"Dolce-Pharm",одноразовый,стерильный</t>
  </si>
  <si>
    <t>Чехол на инструментальный стол размер 145х80см-1шт,Простыня большая операционная 190х160см-1шт,Простыня малая операционная,размер120х160см-1шт,Простыня операционная250х160с отверстием,с карманом,отводом и инвизионной пленкой-1шт,Лента опер-ой размер 50х10см-2шт,Салфетка впитывающая размер 12х12см-4шт</t>
  </si>
  <si>
    <t>.219</t>
  </si>
  <si>
    <t>Комплект для усиления защиты стерильный</t>
  </si>
  <si>
    <t xml:space="preserve">Комплект Нэрия хирургический для усиленной защиты из нетканого материала одноразовый стерильный-КХУЗ  </t>
  </si>
  <si>
    <t>Фартук пл.35г/м кв.-1шт,Нарукавник пл.42г/м кв.-1шт</t>
  </si>
  <si>
    <t>.220</t>
  </si>
  <si>
    <t>Комплект изделий для гинекологического осмотра одноразовый  стерильный</t>
  </si>
  <si>
    <t>Комплект изделий "Dolce-Pharm"для гинекологического осмотра   одноразовый стерильный НГ-3</t>
  </si>
  <si>
    <t>Зеркало Куско ,размеры S,Перчатки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</si>
  <si>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.221</t>
  </si>
  <si>
    <t>Зеркало Куско ,размеры М,Перчатки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</si>
  <si>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.222</t>
  </si>
  <si>
    <t>Зеркало Куско ,размеры L,Перчатки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</si>
  <si>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.223</t>
  </si>
  <si>
    <t>Комплект лапароскопии</t>
  </si>
  <si>
    <t>Комплект для лапароскопии"Dolce-Pharm",одноразовый,стерильный</t>
  </si>
  <si>
    <t>Чехол на инструментальный стол размер 145х80см-1шт,Простыня для лапароскопии с отверствием,инцизионная пленка,липучка(карманы)размеры 280х180см-1шт,Простыня  операционная 190х160см-1шт,Лента опер-ная размер 50х10см-2шт,Салфетка впитывающая размер 12х12см-4шт</t>
  </si>
  <si>
    <t>.224</t>
  </si>
  <si>
    <t>Комплект смотровой гинекологический стерильный</t>
  </si>
  <si>
    <t>Комплект изделий Нэрия смотровой гинекологический одноразовый стерильный-КГ</t>
  </si>
  <si>
    <t>Салфетка 0,8мх0,7м,пл.25г/м кв.-1шт,Бахилы высокие пл.25г/м кв.-1шт,маска медицинская трехслойная-1шт,шапочка берет пл.18г/м кв.-1шт,зеркало Куско одноразовый(S)-1шт,перчатки латексные-1пара</t>
  </si>
  <si>
    <t>.225</t>
  </si>
  <si>
    <t>Комплект универсальный большой</t>
  </si>
  <si>
    <t>Комплект универсальный большой  "Dolce-Pharm",одноразовый,стерильный</t>
  </si>
  <si>
    <t>Чехол на инструментальный стол размер 145х80см-1шт,Простыня с адгезивным краем размер 90х80-2шт,Простыня  операционная 160х190см-1шт,Салфетка впытывающая размер 12х12-4шт,Простыня с адгезивным размер240х160см-1шт,Лента операционная размер 50х10-1шт,Простыня с адгезивным краем размер 160-180-1шт</t>
  </si>
  <si>
    <t>.226</t>
  </si>
  <si>
    <t>Комплект хирургической одежды стерильный</t>
  </si>
  <si>
    <t>Комплект Нэрия хирургической одежды  из нетканого материала одноразовый стерильный-КХО</t>
  </si>
  <si>
    <t>Костюм хирургический (рубашка,брюки)пл.42г/м кв.-1шт,бахилы высокие пл.25г/м кв.-1шт,Маска медицинская 3хслойная -1шт,Пилотка-колпак пл.42 г/м кв.-1шт</t>
  </si>
  <si>
    <t>.227</t>
  </si>
  <si>
    <t>Лактулоза</t>
  </si>
  <si>
    <t>Дюфалак</t>
  </si>
  <si>
    <t>сироп 667г/л 500 мл  во флаконе</t>
  </si>
  <si>
    <t>.228</t>
  </si>
  <si>
    <t>Лидокаин</t>
  </si>
  <si>
    <t>Лидокаин гидрохлорид</t>
  </si>
  <si>
    <t>Аэрозоль 10% 38мл</t>
  </si>
  <si>
    <t>.229</t>
  </si>
  <si>
    <t>раствор для иньекций,2%(гидрохлорид)по2мл</t>
  </si>
  <si>
    <t>.230</t>
  </si>
  <si>
    <t>Лизиноприл</t>
  </si>
  <si>
    <t>Лизорил</t>
  </si>
  <si>
    <t>таблетки,10мг</t>
  </si>
  <si>
    <t>.231</t>
  </si>
  <si>
    <t>Лорноксикам</t>
  </si>
  <si>
    <t>Ксефокам</t>
  </si>
  <si>
    <t>лиофилизат для приготовления раствора для внутривенного и внутримышечного введения 8 мг</t>
  </si>
  <si>
    <t>.232</t>
  </si>
  <si>
    <t>Магния сульфат</t>
  </si>
  <si>
    <t>раствор для инъекций 25% в ампуле 5 мл</t>
  </si>
  <si>
    <t>.233</t>
  </si>
  <si>
    <t>Маннитол</t>
  </si>
  <si>
    <t>Маннит</t>
  </si>
  <si>
    <t>раствор для инъекций 15%-200,0</t>
  </si>
  <si>
    <t>.234</t>
  </si>
  <si>
    <t>Мебеверин</t>
  </si>
  <si>
    <t>Дюспаталин</t>
  </si>
  <si>
    <t>капсулы ретард 200мг</t>
  </si>
  <si>
    <t>.235</t>
  </si>
  <si>
    <t>Меронидазол</t>
  </si>
  <si>
    <t>рр для инфузий во флаконе  0,5% 100,0</t>
  </si>
  <si>
    <t>.236</t>
  </si>
  <si>
    <t>Анальгин</t>
  </si>
  <si>
    <t>раствор для иньекций 50% 2мл</t>
  </si>
  <si>
    <t>.237</t>
  </si>
  <si>
    <t>Метоклопрамид</t>
  </si>
  <si>
    <t>Церулин</t>
  </si>
  <si>
    <t>раствор для инъекций в ампулах 0,5% 2 мл</t>
  </si>
  <si>
    <t>.238</t>
  </si>
  <si>
    <t>Метопролол</t>
  </si>
  <si>
    <t>Эгилок</t>
  </si>
  <si>
    <t>таблетки,25мг</t>
  </si>
  <si>
    <t>.239</t>
  </si>
  <si>
    <t>Мизопростол</t>
  </si>
  <si>
    <t>таблетки 0,2мг</t>
  </si>
  <si>
    <t>.240</t>
  </si>
  <si>
    <t>Моксифлоксацин</t>
  </si>
  <si>
    <t>Авелокс</t>
  </si>
  <si>
    <t>раствор для инфузий 400мг/250мл</t>
  </si>
  <si>
    <t>.241</t>
  </si>
  <si>
    <t>Моксодинин</t>
  </si>
  <si>
    <t>Физиотенз</t>
  </si>
  <si>
    <t>таблетки,покрытые оболочкой 0,4мг</t>
  </si>
  <si>
    <t>.242</t>
  </si>
  <si>
    <t>Надропарин</t>
  </si>
  <si>
    <t>Фраксипарин</t>
  </si>
  <si>
    <t>раствор для иньекций в предварительно наполненных шприцах 2580МЕ анти-Ха/0,3мл</t>
  </si>
  <si>
    <t>шприц</t>
  </si>
  <si>
    <t>.243</t>
  </si>
  <si>
    <t>Натрия тиосульфат</t>
  </si>
  <si>
    <t>раствор для в/венного введения 300мг/мл,10мл</t>
  </si>
  <si>
    <t>.244</t>
  </si>
  <si>
    <t>раствор для инъекций в ампулах 0,9% 10 мл</t>
  </si>
  <si>
    <t>.245</t>
  </si>
  <si>
    <t>Никотиновая кислота</t>
  </si>
  <si>
    <t>раствор для иньекций 1% 1мл</t>
  </si>
  <si>
    <t>.246</t>
  </si>
  <si>
    <t>Нимодипин</t>
  </si>
  <si>
    <t>Нимотоп</t>
  </si>
  <si>
    <t>раствор для инфузий 10мг/50мл</t>
  </si>
  <si>
    <t>.247</t>
  </si>
  <si>
    <t>Нитроминт</t>
  </si>
  <si>
    <t>аэрозол подьязычный дозированный,0,4мг/доза по 10г(180доз)</t>
  </si>
  <si>
    <t>.248</t>
  </si>
  <si>
    <t>Нифедипин</t>
  </si>
  <si>
    <t>Коринфар</t>
  </si>
  <si>
    <t>таблетки,   10 мг</t>
  </si>
  <si>
    <t>.249</t>
  </si>
  <si>
    <t>Общие фосфолипиды,Двунасыщенный фосфатинидилхолин (DSHC),Свободные жирные кислоты (FFA),Триглицериды(TG)</t>
  </si>
  <si>
    <t>Сурванта</t>
  </si>
  <si>
    <t>Суспензия для интратрахеального введения 25мг/мл 4мл</t>
  </si>
  <si>
    <t>.250</t>
  </si>
  <si>
    <t>Окситоцин</t>
  </si>
  <si>
    <t>раствор для инъекций 5 ЕД/мл в ампуле по 1 мл</t>
  </si>
  <si>
    <t>.251</t>
  </si>
  <si>
    <t>Омепразол</t>
  </si>
  <si>
    <t>Омегаст</t>
  </si>
  <si>
    <t>капсулы/таблетки 20 мг</t>
  </si>
  <si>
    <t>капс/таб</t>
  </si>
  <si>
    <t>.252</t>
  </si>
  <si>
    <t>Осельтамивир</t>
  </si>
  <si>
    <t>Тамифлю</t>
  </si>
  <si>
    <t>капсулы 175 мг</t>
  </si>
  <si>
    <t>.253</t>
  </si>
  <si>
    <t>Панкреатин</t>
  </si>
  <si>
    <t>Креон 1000</t>
  </si>
  <si>
    <t>капсула в кишечнорастворимой оболочке, содержащие минимикросферы 300 мг</t>
  </si>
  <si>
    <t>.254</t>
  </si>
  <si>
    <t>Мезим форте 1000</t>
  </si>
  <si>
    <t>таблетки,покрытые кишечнорастворимой оболочке, в контурной ячейковой упаковке 1000ЕД</t>
  </si>
  <si>
    <t>.255</t>
  </si>
  <si>
    <t>Папаверина гидрохлорид</t>
  </si>
  <si>
    <t>раствор для иньекций 2% 2мл</t>
  </si>
  <si>
    <t>.256</t>
  </si>
  <si>
    <t>.257</t>
  </si>
  <si>
    <t>Пентоксифиллин</t>
  </si>
  <si>
    <t>раствор для инъекций 2 % 5 мл</t>
  </si>
  <si>
    <t>.258</t>
  </si>
  <si>
    <t>Перчатки диагностические  латексные гладкие опудренные стерильные</t>
  </si>
  <si>
    <t>Перчатки "Exam-Smooth"диагностические смотровые латексные гладкие опудренные стерильные размерами:6-7(S)</t>
  </si>
  <si>
    <t>размерами:6-7(S)</t>
  </si>
  <si>
    <t>пара</t>
  </si>
  <si>
    <t>.259</t>
  </si>
  <si>
    <t>Перчатки "Exam-Smooth"диагностические смотровые латексные гладкие опудренные стерильные размерами:7-8(М)</t>
  </si>
  <si>
    <t>размерами:7-8(М)</t>
  </si>
  <si>
    <t>.260</t>
  </si>
  <si>
    <t>Перчатки "Exam-Smooth"диагностические смотровые латексные гладкие опудренные стерильные размерами:8-9(L)</t>
  </si>
  <si>
    <t>размерами:8-9(L)</t>
  </si>
  <si>
    <t>.261</t>
  </si>
  <si>
    <t>Пипекурония бромид</t>
  </si>
  <si>
    <t>Аркурон</t>
  </si>
  <si>
    <t>порошок лиофилизированный для приготовления раствора для иньекций,4мг</t>
  </si>
  <si>
    <t>.262</t>
  </si>
  <si>
    <t>Пирацетам</t>
  </si>
  <si>
    <t>раствор для иньекций 20% 5мл</t>
  </si>
  <si>
    <t>.263</t>
  </si>
  <si>
    <t>Пиридоксин</t>
  </si>
  <si>
    <t>Пиридоксин гидрохлорид(ВитаминВ6)</t>
  </si>
  <si>
    <t>раствор для инъекции 5% 1 мл</t>
  </si>
  <si>
    <t>.264</t>
  </si>
  <si>
    <t>Платифиллин</t>
  </si>
  <si>
    <t>Платифиллин гидротартрат</t>
  </si>
  <si>
    <t>раствор для инъекций в ампулах 0,2 % 1 мл</t>
  </si>
  <si>
    <t>.265</t>
  </si>
  <si>
    <t xml:space="preserve">Повидон-йод </t>
  </si>
  <si>
    <t>раствор для наружного применения 30мл</t>
  </si>
  <si>
    <t>.266</t>
  </si>
  <si>
    <t>Преднизалон</t>
  </si>
  <si>
    <t>раствор для внутривенного и внутримышечного введения в ампулах 30 мг/мл</t>
  </si>
  <si>
    <t>.267</t>
  </si>
  <si>
    <t>Препараты железа (III)для парентерального применения</t>
  </si>
  <si>
    <t>Новофер-Д</t>
  </si>
  <si>
    <t>раствор для иньекций, 100мг/2мл</t>
  </si>
  <si>
    <t>.268</t>
  </si>
  <si>
    <t>Космофер</t>
  </si>
  <si>
    <t>раствор для иньекций, 50мг/2мл</t>
  </si>
  <si>
    <t>.269</t>
  </si>
  <si>
    <t>Пробирка вакуумная для исследование системы гемостаза с натрия цитратом 3,8%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</si>
  <si>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натрия цитратом 3,8%(1:9)для исследование системы гемостаза) </t>
  </si>
  <si>
    <t>5,0мл,цвет крышки голубой</t>
  </si>
  <si>
    <t>.270</t>
  </si>
  <si>
    <t>3,5мл,цвет крышки голубой</t>
  </si>
  <si>
    <t>.271</t>
  </si>
  <si>
    <t>Пробирка вакуумная с активатором свертывание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</si>
  <si>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свертывание) </t>
  </si>
  <si>
    <t>6,0мл,цвет крышки красный</t>
  </si>
  <si>
    <t>.272</t>
  </si>
  <si>
    <t>Пробирка вакуумная с активатором свертывание и гелем для разделения сыворотки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</si>
  <si>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 и гелем для разделения сыворотки) </t>
  </si>
  <si>
    <t>2,0мл,цвет крышки желтый</t>
  </si>
  <si>
    <t>.273</t>
  </si>
  <si>
    <t>5,0мл,цвет крышки желтый</t>
  </si>
  <si>
    <t>.274</t>
  </si>
  <si>
    <t>Пробирка вакуумная с К2 ЭДТА</t>
  </si>
  <si>
    <t>Одноразовые стерильные вакуумные пробирки AVATUBE для забора и хранения венозной крови.плазмы крови.сыворотки крови.обьемом от 1мл до 9мл(с К2 ЭДТА(двукалиевая соль ЭДТА) для гематологиеских исследований)</t>
  </si>
  <si>
    <t>2,0мл,цвет крышки светло-фиолетовый</t>
  </si>
  <si>
    <t>.275</t>
  </si>
  <si>
    <t>раствор для инъекций 0,5% по 5 мл</t>
  </si>
  <si>
    <t>.276</t>
  </si>
  <si>
    <t>раствор для инъекций 2% по 2 мл</t>
  </si>
  <si>
    <t>.277</t>
  </si>
  <si>
    <t>Прометазин</t>
  </si>
  <si>
    <t>Пипольфен</t>
  </si>
  <si>
    <t>раствор для иньекций 25мг/мл 2мл</t>
  </si>
  <si>
    <t>.278</t>
  </si>
  <si>
    <t>Пропофол</t>
  </si>
  <si>
    <t>Пропофол-Липура 1%</t>
  </si>
  <si>
    <t>эмульсия для в/венного введения 10мг/мл.20мл</t>
  </si>
  <si>
    <t>.279</t>
  </si>
  <si>
    <t>Сальбутамол</t>
  </si>
  <si>
    <t>Асталин</t>
  </si>
  <si>
    <t>аэрозоль для иньгаляций,дозированный 100мкг/доза 200доз(15мл)</t>
  </si>
  <si>
    <t>.280</t>
  </si>
  <si>
    <t>Венталин дыхательный рр</t>
  </si>
  <si>
    <t>раствор для небулайзера во флаконе 5мг/мл-20мл</t>
  </si>
  <si>
    <t>.281</t>
  </si>
  <si>
    <t>Симвастатин</t>
  </si>
  <si>
    <t>Симекар 40</t>
  </si>
  <si>
    <t>таблетки,покрытые пленочной оболочкой 40мг</t>
  </si>
  <si>
    <t>.282</t>
  </si>
  <si>
    <t xml:space="preserve">Система одноразовая </t>
  </si>
  <si>
    <t>Система для инфузионных растворов однократного применения(Защитный колпачок для иглы,игла ABS внешний диаметр 1,2мм,длина 38мм,Фильтр раствора,катетер длина =1500мм,толщина=0,4мм)</t>
  </si>
  <si>
    <t>система для инфузий</t>
  </si>
  <si>
    <t>.283</t>
  </si>
  <si>
    <t>Система  для переливания крови и кровезаменителей Bioset с иглой размером 18G(1,2х38мм) стерильная однократного применения</t>
  </si>
  <si>
    <t xml:space="preserve"> для переливания крови</t>
  </si>
  <si>
    <t>.284</t>
  </si>
  <si>
    <t>Скарификатор</t>
  </si>
  <si>
    <t>Скарификатор стерильный одноразового применения копье</t>
  </si>
  <si>
    <t>стерильный одноразового применения копье</t>
  </si>
  <si>
    <t>.285</t>
  </si>
  <si>
    <t>Смектит диоктаэдрический</t>
  </si>
  <si>
    <t>Смекта</t>
  </si>
  <si>
    <t>порошок для приготовления суспензии для приема внутрь 3г</t>
  </si>
  <si>
    <t>пакет</t>
  </si>
  <si>
    <t>.286</t>
  </si>
  <si>
    <t>Спиронолактон</t>
  </si>
  <si>
    <t>Альдарон</t>
  </si>
  <si>
    <t>капсула 50мг</t>
  </si>
  <si>
    <t>.287</t>
  </si>
  <si>
    <t>Стерильный концентрат продуктов обмена кишечной микрофлоры</t>
  </si>
  <si>
    <t>Хилак-форте,капли</t>
  </si>
  <si>
    <t>капли100мл</t>
  </si>
  <si>
    <t>Стрептомицина сульфат</t>
  </si>
  <si>
    <t>Суксаметоний</t>
  </si>
  <si>
    <t>Листенон</t>
  </si>
  <si>
    <t>рр для иньекций в ампулах ,0,1г/5мл 5,0</t>
  </si>
  <si>
    <t>Тест полосы для кетоновых тел</t>
  </si>
  <si>
    <t>Тест полоски индикаторные для качественного и полуколичественного  определения параметров мочи в комбинациях:Кетоглюк-1-глюкоза,кетоны,Урикет-1-кетоны,Уриглюк-1-глюкозы</t>
  </si>
  <si>
    <t>тест полоски №50</t>
  </si>
  <si>
    <t>Тиамин</t>
  </si>
  <si>
    <t>Тиамина гидрохлорид(ВитаминВ1)</t>
  </si>
  <si>
    <t>раствор для иньекций 5% 1мл</t>
  </si>
  <si>
    <t>Тиопентал натрия</t>
  </si>
  <si>
    <t>Тиопентал -КМП</t>
  </si>
  <si>
    <t>порошок лиофилизированный для приготовления раствора для иньекций 1г</t>
  </si>
  <si>
    <t>Урсодезоксихолевая кислота</t>
  </si>
  <si>
    <t>Урсозим</t>
  </si>
  <si>
    <t>капсулы250мг</t>
  </si>
  <si>
    <t>Фамотидин</t>
  </si>
  <si>
    <t>Квамател</t>
  </si>
  <si>
    <t>порошок лиофилизированный для приготовления раствора для инъекций 20 мг</t>
  </si>
  <si>
    <t>Флуконозол</t>
  </si>
  <si>
    <t>Нофлук</t>
  </si>
  <si>
    <t>раствор для инфузий 2мг/мл,100мл</t>
  </si>
  <si>
    <t>Флунол 150</t>
  </si>
  <si>
    <t>капсулы,150мг</t>
  </si>
  <si>
    <t>Фолиевая кислота</t>
  </si>
  <si>
    <t>таблетки,1мг</t>
  </si>
  <si>
    <t>Фондапарикнукс натрия</t>
  </si>
  <si>
    <t>Арикстра</t>
  </si>
  <si>
    <t>раствор для подкожного и в/венного введения в предворительно наполненных шприцах 2,5мг/0,5мл</t>
  </si>
  <si>
    <t>Фуросемид</t>
  </si>
  <si>
    <t>раствор для инъекций 1% 2 мл</t>
  </si>
  <si>
    <t>Левомицетина -КМП</t>
  </si>
  <si>
    <t>1г порошок для приготовления рра для в/в и в/м введения во флаконах</t>
  </si>
  <si>
    <t>Хлорпромазин</t>
  </si>
  <si>
    <t>Аминазин</t>
  </si>
  <si>
    <t>раствор для инъекций 2,5% в ампуле 2 мл</t>
  </si>
  <si>
    <t>раствор для иньекций 1000мг/4мл</t>
  </si>
  <si>
    <t>Цефазолин</t>
  </si>
  <si>
    <t>Цефазолин натриевая соль</t>
  </si>
  <si>
    <t>порошок для приготовления раствора для инъекций 500мг</t>
  </si>
  <si>
    <t>порошок для приготовления раствора для инъекций 1 г</t>
  </si>
  <si>
    <t>Цефепим</t>
  </si>
  <si>
    <t>Цеф 4</t>
  </si>
  <si>
    <t>порошок для приготовления раствора для инъекций 1г</t>
  </si>
  <si>
    <t>Цефоперазон</t>
  </si>
  <si>
    <t>Медоцеф</t>
  </si>
  <si>
    <t>Цефоперазон+сульфактим</t>
  </si>
  <si>
    <t>Гепацеф Комби</t>
  </si>
  <si>
    <t>порошок для приготовления раствора для инъекций 2г</t>
  </si>
  <si>
    <t>Цефтазидим</t>
  </si>
  <si>
    <t>порошок для приготовления инъекционного раствора 500мг</t>
  </si>
  <si>
    <t>порошок для приготовления инъекционного раствора 1000мг</t>
  </si>
  <si>
    <t>Цефтриаксон</t>
  </si>
  <si>
    <t>Цеф 3</t>
  </si>
  <si>
    <t>порошок для приготовления раствора для инъекций 0,5 г</t>
  </si>
  <si>
    <t>Цефуроксим</t>
  </si>
  <si>
    <t>Зиннат</t>
  </si>
  <si>
    <t>гранулы для приг.суспензии для приема внутрь 125мг/5мл 50мл</t>
  </si>
  <si>
    <t>Цианокобаламин</t>
  </si>
  <si>
    <t>Цианокобаламин(ВитаминВ12)</t>
  </si>
  <si>
    <t>раствор для инъекций 500 мкг/мл 1 мл</t>
  </si>
  <si>
    <t>Ципрофлоксацин</t>
  </si>
  <si>
    <t>Ципрокса</t>
  </si>
  <si>
    <t>табл.250мг,</t>
  </si>
  <si>
    <t>Цитиколин</t>
  </si>
  <si>
    <t>Дифосфацин</t>
  </si>
  <si>
    <t>раствор для внутривенного и внутримышечного введения 500 мг/4мл 4,0</t>
  </si>
  <si>
    <t>Строцит</t>
  </si>
  <si>
    <t>раствор для внутривенного и внутримышечного введения 250 мг/4мл 4,0</t>
  </si>
  <si>
    <t>Эналаприл</t>
  </si>
  <si>
    <t>Карлон 5</t>
  </si>
  <si>
    <t>табл.5мг,</t>
  </si>
  <si>
    <t>Эпинефрин</t>
  </si>
  <si>
    <t>Адреналин</t>
  </si>
  <si>
    <t>раствор для инъекций в ампуле 0,18 % 1 мл</t>
  </si>
  <si>
    <t>Эссенциале Н</t>
  </si>
  <si>
    <t>раствор для в/венного введения 250мг/5мл,5мл</t>
  </si>
  <si>
    <t>Этамзилат</t>
  </si>
  <si>
    <t>рр для иньекций 12,5% 2,0</t>
  </si>
  <si>
    <t>Шпатель терапевтический</t>
  </si>
  <si>
    <t>Шпатель терапевтический стерильный одноразового применения пластиковый со светодиодной насадкой</t>
  </si>
  <si>
    <t>стерильный одноразового применения ,с одной светодиодной насадкой на 100штук шпателя</t>
  </si>
  <si>
    <t>Шприц одноразовый</t>
  </si>
  <si>
    <t>Шприц иньекционный обьемом 2,0мл,3,0мл,5,0мл,10,0мл,20,0мл,с размером иглы 21G*1/2,22G*1/2,23G*1/4 стерилный,однократного применения</t>
  </si>
  <si>
    <t>2 мл 3-х компонентные</t>
  </si>
  <si>
    <t>10 мл 3-х компонентные</t>
  </si>
  <si>
    <t>5 мл 3-х компонентные</t>
  </si>
  <si>
    <t>Формалин</t>
  </si>
  <si>
    <t>рр концентр.</t>
  </si>
  <si>
    <t>двухламповый с лампами</t>
  </si>
  <si>
    <t>Бахилы</t>
  </si>
  <si>
    <t>одноразовые нестерильные полипропиленовые</t>
  </si>
  <si>
    <t>Бинт гипсовый</t>
  </si>
  <si>
    <t>10х270</t>
  </si>
  <si>
    <t>15х270</t>
  </si>
  <si>
    <t>20х270</t>
  </si>
  <si>
    <t>Бинт эластичный</t>
  </si>
  <si>
    <t>5х12</t>
  </si>
  <si>
    <t>Бинт трубчатый эластичный</t>
  </si>
  <si>
    <t>100ммх3,0</t>
  </si>
  <si>
    <t>Браслет для новорождённых</t>
  </si>
  <si>
    <t>для новорожденных</t>
  </si>
  <si>
    <t>Вата</t>
  </si>
  <si>
    <t>Весы электронные настольные</t>
  </si>
  <si>
    <t xml:space="preserve">ВМ-20М для новорожденных </t>
  </si>
  <si>
    <t>Воротник Шанса</t>
  </si>
  <si>
    <t>Щанса</t>
  </si>
  <si>
    <t>Горчичник</t>
  </si>
  <si>
    <t>№10</t>
  </si>
  <si>
    <t xml:space="preserve">Зажим кровоостанавливающий </t>
  </si>
  <si>
    <t>тупоконечный изогнутый 160мм без зуб.</t>
  </si>
  <si>
    <t>Зонд асирационный</t>
  </si>
  <si>
    <t>тип "Капкон". Рентгеноконтрастный 45 см №14</t>
  </si>
  <si>
    <t>тип "Капкон". Рент/ный 45 см №16</t>
  </si>
  <si>
    <t>Зонд желудочный</t>
  </si>
  <si>
    <t>№22,23,24,25</t>
  </si>
  <si>
    <t>Зонд прозрачный назогастральный</t>
  </si>
  <si>
    <t>одноразовый №16,18,20</t>
  </si>
  <si>
    <t>детский</t>
  </si>
  <si>
    <t>Зонды желудочные</t>
  </si>
  <si>
    <t>№ 16</t>
  </si>
  <si>
    <t>№ 14</t>
  </si>
  <si>
    <t>№ 12</t>
  </si>
  <si>
    <t>Зонды Шалькова</t>
  </si>
  <si>
    <t>Зонд силиконовый для тотальной декомпресии желудочно-кишечного тракта с наконечником в виде оливы</t>
  </si>
  <si>
    <t>ЗТДСУ №24 ТУ 9436-012-18037666-96</t>
  </si>
  <si>
    <t>Иглы Бабочка</t>
  </si>
  <si>
    <t>Система "Bio-Scalp"д/в в м/вены(бабочка)</t>
  </si>
  <si>
    <t>№21</t>
  </si>
  <si>
    <t>№23</t>
  </si>
  <si>
    <t>№25</t>
  </si>
  <si>
    <t>№27</t>
  </si>
  <si>
    <t>Индикатор  для контроля стерилизации</t>
  </si>
  <si>
    <t>Стериконт 132 снаружи на 1000 опр</t>
  </si>
  <si>
    <t>Стериконт 180/60 снаружи на 1000 опр.</t>
  </si>
  <si>
    <t>Стеритест-132градусов/20 внутри</t>
  </si>
  <si>
    <t>Катетер аспирационный для отсасывания  слизи</t>
  </si>
  <si>
    <t>СН-06</t>
  </si>
  <si>
    <t>СН-08</t>
  </si>
  <si>
    <t>СН-10</t>
  </si>
  <si>
    <t>Катетер дуоденальный</t>
  </si>
  <si>
    <t>СН 18/6,0мм 125 см</t>
  </si>
  <si>
    <t>Катетер мочевой</t>
  </si>
  <si>
    <t>детский типа Нелатона</t>
  </si>
  <si>
    <t xml:space="preserve">одноразовый №6 </t>
  </si>
  <si>
    <t xml:space="preserve">одноразовый размер №8 </t>
  </si>
  <si>
    <t>одноразовый размер №10</t>
  </si>
  <si>
    <t>женский одноразовый</t>
  </si>
  <si>
    <t>размер №16</t>
  </si>
  <si>
    <t>мужской одноразовый</t>
  </si>
  <si>
    <t>размер №12,14,16,18,20</t>
  </si>
  <si>
    <t>Катетер носовой для кислородной терапии</t>
  </si>
  <si>
    <t>детский 1500мм</t>
  </si>
  <si>
    <t xml:space="preserve">Катетер питательный </t>
  </si>
  <si>
    <t>для новорожденных детей CH-04-40см</t>
  </si>
  <si>
    <t>для новорожденных детей CH-05-40см</t>
  </si>
  <si>
    <t>для новорожденных детей CH-06-40см</t>
  </si>
  <si>
    <t>для новорожденных детей CH-08-40см</t>
  </si>
  <si>
    <t>Катетер пупочный</t>
  </si>
  <si>
    <t xml:space="preserve">пупочный </t>
  </si>
  <si>
    <t>пупочный CH-005-50см</t>
  </si>
  <si>
    <t>Катетер Фолея</t>
  </si>
  <si>
    <t xml:space="preserve">CН №20, 22, </t>
  </si>
  <si>
    <t>Кислородная подушка</t>
  </si>
  <si>
    <t>ПДК-25</t>
  </si>
  <si>
    <t>на 25 литр.</t>
  </si>
  <si>
    <t xml:space="preserve">Коробка </t>
  </si>
  <si>
    <t>стерилизационная круглая</t>
  </si>
  <si>
    <t>КСК-9</t>
  </si>
  <si>
    <t>КСК-12</t>
  </si>
  <si>
    <t>Коробки для для безопасного уничтожения шприцев</t>
  </si>
  <si>
    <t>КБУ на 5л</t>
  </si>
  <si>
    <t>Крафт бумага</t>
  </si>
  <si>
    <t>Кюретка для выскабливание слизистой оболочкой матки острая</t>
  </si>
  <si>
    <t>Кюретка</t>
  </si>
  <si>
    <t>№2</t>
  </si>
  <si>
    <t>№4</t>
  </si>
  <si>
    <t>№6</t>
  </si>
  <si>
    <t>Лейкопластырь</t>
  </si>
  <si>
    <t>3х500</t>
  </si>
  <si>
    <t>2х500</t>
  </si>
  <si>
    <t>бумажный на нетканевой основе 2,5х5,0</t>
  </si>
  <si>
    <t>Лезвие одноразовые</t>
  </si>
  <si>
    <t>разм.</t>
  </si>
  <si>
    <t>Марля медицинская</t>
  </si>
  <si>
    <t>медицинская</t>
  </si>
  <si>
    <t>метр</t>
  </si>
  <si>
    <t>Маска kimberly-Clark Corp</t>
  </si>
  <si>
    <t>NIOSH TC-84A-0010 REGULAR</t>
  </si>
  <si>
    <t>Маска медицинская с защитным экраном "Маска Fluidshield "</t>
  </si>
  <si>
    <t>хирург с экраном, 4-х слойная, противожидкостная</t>
  </si>
  <si>
    <t>Маски одноразовые 3-слойные на резинке</t>
  </si>
  <si>
    <t>разных размеров</t>
  </si>
  <si>
    <t>Многоразовый автоматический жгут</t>
  </si>
  <si>
    <t>Мобильный чемодан акушерский</t>
  </si>
  <si>
    <t xml:space="preserve">Набор для подклюкичной катетеризации </t>
  </si>
  <si>
    <t>одноканальный 7F крупных сосудов(по Сельдингеру)</t>
  </si>
  <si>
    <t>одноканальный 8F крупных сосудов(по Сельдингеру)</t>
  </si>
  <si>
    <t>Ножницы остроконечные</t>
  </si>
  <si>
    <t>прямые  100мм</t>
  </si>
  <si>
    <t>Ножницы прямые тупоконечные</t>
  </si>
  <si>
    <t>140мм</t>
  </si>
  <si>
    <t>Одноразовые пакеты, для сбора отходов  до 15 кг</t>
  </si>
  <si>
    <t>Мешок для сбора и хранения отходов с хомутом-стяжкой</t>
  </si>
  <si>
    <t>класса  А(белый)</t>
  </si>
  <si>
    <t>Одноразовые пакеты, для сбора отходов до 15 кг</t>
  </si>
  <si>
    <t>800х900 класса В (красный)№20</t>
  </si>
  <si>
    <t>800х900 класса Б (желтый)№20</t>
  </si>
  <si>
    <t>Пакеты для стерилизации инструментов</t>
  </si>
  <si>
    <t>маленькие</t>
  </si>
  <si>
    <t>Пила Джигили с проводником и ручками</t>
  </si>
  <si>
    <t>Пинцет анатомический</t>
  </si>
  <si>
    <t>150 мм</t>
  </si>
  <si>
    <t>Пинцет хирургический</t>
  </si>
  <si>
    <t>150мм</t>
  </si>
  <si>
    <t>Пеленки</t>
  </si>
  <si>
    <t>впитывающие,одноразовые</t>
  </si>
  <si>
    <t>Салфетки спиртовые</t>
  </si>
  <si>
    <t>одноразовые</t>
  </si>
  <si>
    <t>Скобка для пуповины</t>
  </si>
  <si>
    <t>Сумка рюкзак реанимационный</t>
  </si>
  <si>
    <t>Спираль внутриматочная</t>
  </si>
  <si>
    <t>Стетоскопы</t>
  </si>
  <si>
    <t>дерев. Акушерский</t>
  </si>
  <si>
    <t>Танталовые скоби</t>
  </si>
  <si>
    <t>0,3х4х4,8</t>
  </si>
  <si>
    <t>Тегадерм</t>
  </si>
  <si>
    <t>Термометр водный</t>
  </si>
  <si>
    <t xml:space="preserve">термометр водный </t>
  </si>
  <si>
    <t>Термометр для холодильника</t>
  </si>
  <si>
    <t>Термометр комнатный</t>
  </si>
  <si>
    <t>Термометр медицинский  электронный цифровой</t>
  </si>
  <si>
    <t>цифровой</t>
  </si>
  <si>
    <t>Т-образный дренаж Кера</t>
  </si>
  <si>
    <t>Тонометр с фонендоскопом</t>
  </si>
  <si>
    <t>Трубка газоотводная</t>
  </si>
  <si>
    <t>взрослая</t>
  </si>
  <si>
    <t>детская</t>
  </si>
  <si>
    <t>Трубка дренажная</t>
  </si>
  <si>
    <t>диаметр 1,2мм</t>
  </si>
  <si>
    <t>диаметр 1,0мм</t>
  </si>
  <si>
    <t>диаметр №5,3 10мм</t>
  </si>
  <si>
    <t>диаметр №6 10мм</t>
  </si>
  <si>
    <t>диаметр №7 10мм</t>
  </si>
  <si>
    <t>диаметр №10 10мм</t>
  </si>
  <si>
    <t>Трубка силиконовая дренажная</t>
  </si>
  <si>
    <t>0,5мм</t>
  </si>
  <si>
    <t>Шапочка медицинская</t>
  </si>
  <si>
    <t>одноразовая</t>
  </si>
  <si>
    <t>Шины Дитерекса</t>
  </si>
  <si>
    <t>Дитерекса</t>
  </si>
  <si>
    <t>Шины травматологические полимерные иммобилизационные пнематические для взрослых</t>
  </si>
  <si>
    <t>(комплект)</t>
  </si>
  <si>
    <t>комп.</t>
  </si>
  <si>
    <t>Шпатель</t>
  </si>
  <si>
    <t xml:space="preserve">металлический для языка </t>
  </si>
  <si>
    <t>Шприц туберкулиновые</t>
  </si>
  <si>
    <t>1мл</t>
  </si>
  <si>
    <t>Щетки для инструментов</t>
  </si>
  <si>
    <t>Уксусная кислота ледяная</t>
  </si>
  <si>
    <t>Цитрат натрия сухой</t>
  </si>
  <si>
    <t>кор</t>
  </si>
  <si>
    <t>Антиген трепонемный ультразвучный для РСК</t>
  </si>
  <si>
    <t>Сухой комплемент</t>
  </si>
  <si>
    <t xml:space="preserve">Гемолитическая сыворотка </t>
  </si>
  <si>
    <t>2 мл №10</t>
  </si>
  <si>
    <t>наб</t>
  </si>
  <si>
    <t>Альбуфан</t>
  </si>
  <si>
    <t>Лахема 50 опр</t>
  </si>
  <si>
    <t>литр</t>
  </si>
  <si>
    <t>Счетчик для подсчета лейкоформулы</t>
  </si>
  <si>
    <t xml:space="preserve">Аппарат Панченкова </t>
  </si>
  <si>
    <t xml:space="preserve">Аппарат Паньченкова в ком-те с пробками </t>
  </si>
  <si>
    <t xml:space="preserve">Бумага фильтровальная </t>
  </si>
  <si>
    <t>Груша резиновая лабораторные</t>
  </si>
  <si>
    <t>№1</t>
  </si>
  <si>
    <t xml:space="preserve">Камера Горяева </t>
  </si>
  <si>
    <t xml:space="preserve">Кюветы </t>
  </si>
  <si>
    <t>для  ФЭК  1мм</t>
  </si>
  <si>
    <t>Кюветы для спектрофотометра "АРEL"</t>
  </si>
  <si>
    <t>для спектрофотометра 10*10*45 мл</t>
  </si>
  <si>
    <t>Колба мерная</t>
  </si>
  <si>
    <t>1000мл сшироким горлом</t>
  </si>
  <si>
    <t>Маркеры водостойкие</t>
  </si>
  <si>
    <t>красный, зеленый, черный, синий</t>
  </si>
  <si>
    <t xml:space="preserve">Многораз. плевательница </t>
  </si>
  <si>
    <t>Контейнер для сбора пат материала (многоразовый)</t>
  </si>
  <si>
    <t xml:space="preserve">Однораз.плевательница  </t>
  </si>
  <si>
    <t>Контейнер для сбора пат материала</t>
  </si>
  <si>
    <t>одноразовый</t>
  </si>
  <si>
    <t>Палочка стеклянная д/размешивания</t>
  </si>
  <si>
    <t>Петля бактериальная</t>
  </si>
  <si>
    <t xml:space="preserve">Пипетка Сали </t>
  </si>
  <si>
    <t>Капилляр Сали на 0,02</t>
  </si>
  <si>
    <t>Пипетка СОЭ</t>
  </si>
  <si>
    <t>Капилляр СОЭ</t>
  </si>
  <si>
    <t>Пробирка мерная центрифужная</t>
  </si>
  <si>
    <t xml:space="preserve"> мерная </t>
  </si>
  <si>
    <t xml:space="preserve">Секундомер </t>
  </si>
  <si>
    <t>СОСПР-26</t>
  </si>
  <si>
    <t xml:space="preserve">Стекла предметные  </t>
  </si>
  <si>
    <t>код7107 76*25*1,2мм с матовым полем со шлифованными краями, угол 90 градусов</t>
  </si>
  <si>
    <t xml:space="preserve">Стекло покровное </t>
  </si>
  <si>
    <t>шлифованные</t>
  </si>
  <si>
    <t>Урометры</t>
  </si>
  <si>
    <t>Цилиндр</t>
  </si>
  <si>
    <t>50мл</t>
  </si>
  <si>
    <t xml:space="preserve">Цилиндр </t>
  </si>
  <si>
    <t>25мл</t>
  </si>
  <si>
    <t>Викрил</t>
  </si>
  <si>
    <t>W 9532Т (2/О) игла режущая 36,4 мм №1</t>
  </si>
  <si>
    <t>Капрон USP 2 metric 5 cтер</t>
  </si>
  <si>
    <t>№5-20м</t>
  </si>
  <si>
    <t>Кетгут с колющей иголкой, стерильный</t>
  </si>
  <si>
    <t>кетгут  USP2/0 metric 3 c иглой  №3 - 75</t>
  </si>
  <si>
    <t xml:space="preserve">Кетгут </t>
  </si>
  <si>
    <t>USP 0 метрич №4 с иглой стер. HR-30,35</t>
  </si>
  <si>
    <t>Кетгут</t>
  </si>
  <si>
    <t>USP 2 метрич №6 с иглой стер. HR-30,35</t>
  </si>
  <si>
    <t>USP 4/0 метрич №2 с иглой стер. HR-20</t>
  </si>
  <si>
    <t>USP 2/0 метрич №3 с иглой стер. HR-25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</si>
  <si>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</si>
  <si>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</si>
  <si>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</si>
  <si>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</si>
  <si>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Иглы хирургические</t>
  </si>
  <si>
    <t>№4А1-0,6*30</t>
  </si>
  <si>
    <t>№3В1-1,1*36</t>
  </si>
  <si>
    <t>Нить лавсановая</t>
  </si>
  <si>
    <t>Лавсан белый L=150cv USP  2/0 м/р 3</t>
  </si>
  <si>
    <t>стерильный в пакетиках №3,№4,№5</t>
  </si>
  <si>
    <t>Хирургическая игла 3В1</t>
  </si>
  <si>
    <t>1,2х55; 1,1х30; 1,1х44; 1,1х50; 0,7х28</t>
  </si>
  <si>
    <t>Шелк хирургический стерильный белый №4 с иглой</t>
  </si>
  <si>
    <t>USP 1 м/р 4 с иглой</t>
  </si>
  <si>
    <t>шт.</t>
  </si>
  <si>
    <t>Шелк хирургический</t>
  </si>
  <si>
    <t>№4стерильный</t>
  </si>
  <si>
    <t>№5стерильный</t>
  </si>
  <si>
    <t>№6стерильный</t>
  </si>
  <si>
    <t>№8стерильный</t>
  </si>
  <si>
    <t>2/0</t>
  </si>
  <si>
    <t>3/0</t>
  </si>
  <si>
    <t>Мононить Монофил полипропиленовая USP 3/0 м/р 2 НS 25х2</t>
  </si>
  <si>
    <t>Гель для УЗИ</t>
  </si>
  <si>
    <t>250 гр</t>
  </si>
  <si>
    <t>Гель для ЭКГ</t>
  </si>
  <si>
    <t>250гр</t>
  </si>
  <si>
    <t>Очки кварцевые</t>
  </si>
  <si>
    <t>Клеенка подкладная</t>
  </si>
  <si>
    <t>клеенка подкладная</t>
  </si>
  <si>
    <t>Зонды дуоденальные № 18F-20F</t>
  </si>
  <si>
    <t>СН 18, 20,22</t>
  </si>
  <si>
    <t>Скоба для склетного вытяжения</t>
  </si>
  <si>
    <t>голеный</t>
  </si>
  <si>
    <t>бедренный</t>
  </si>
  <si>
    <t>ЭКГ -лента для аппарата cardiofax GEM ECG-A9022K</t>
  </si>
  <si>
    <t>ЭКГ -лента для аппарата cardiofax GEM ECG-A9022K, (Z-складка)</t>
  </si>
  <si>
    <t>110х140</t>
  </si>
  <si>
    <t>ЭКГ -лента трехканальная на апп. "Альтон"ЭКЗТ-12-03</t>
  </si>
  <si>
    <t>ЭКГ -лента трехканальная</t>
  </si>
  <si>
    <t>110х30</t>
  </si>
  <si>
    <t>Для флюороаппарат ПроСкан</t>
  </si>
  <si>
    <t>Пленки/рулон UPT-210 BL 210mmx*25m SONY-TYPE III/Tranzparent/</t>
  </si>
  <si>
    <t>рул</t>
  </si>
  <si>
    <t>Проявитель</t>
  </si>
  <si>
    <t>20л</t>
  </si>
  <si>
    <t>пач</t>
  </si>
  <si>
    <t>Рентгенпленки</t>
  </si>
  <si>
    <t>Кодак 30х40</t>
  </si>
  <si>
    <t>Кодак 24х30</t>
  </si>
  <si>
    <t>Фиксаж</t>
  </si>
  <si>
    <t>Экспресс тест ретрочек "ВИЧ"</t>
  </si>
  <si>
    <t>Иммунохромотографический качественный экспресс-тест на выявление антител ВИЧ 1 и ВИЧ 2 в сыворотке, плазме и крови человека экспресс-методом.</t>
  </si>
  <si>
    <t>Тест на  беременность</t>
  </si>
  <si>
    <t>Тест-полоска является самой популярной и простой разновидностью теста для определения беременности. Тест-полоска покрыта реагентами (мечеными антителами к ХГЧ: комбинация окрашенного моноклонального коньюгата и поликлональных солиднофазных антител к ХГЧ) на тестовом и контрольном участках. Применяется с первого дня задержки менструации. Чувствительность теста 20 мМЕ/мл. Точность - более 99,5%.</t>
  </si>
  <si>
    <t>Алкотест</t>
  </si>
  <si>
    <t>Полоска индикаторная АЛКОТЕСТ-ФакторМ предназначена для in vitro визуального быстрого одноэтапного качествен-ного или полуколичественного определения содержания алкоголя в слюне человека методом ферментативного окисления. Полоска предназначена для скрининга и оценки содержания алкоголя в организме человека при необходимо-сти экстренной диагностики, а также для самоконтроля. Анализируемые образцы: слюна человека.</t>
  </si>
  <si>
    <t>Наркотест ИММУНОХРОМ-5-МУЛЬТИ-ЭКСПРЕСС</t>
  </si>
  <si>
    <t>Чувствительность определения (минимально определяемая концентрация) составляет для амфетамина -1000 нг/мл, марихуаны -50 нг/мл; морфина -300 нг/мл; кокаина -300 нг/мл; метамфетамина -500 нг/мл.</t>
  </si>
  <si>
    <t>Композит для химического отверждения</t>
  </si>
  <si>
    <t>Комполайт для химического отверждения</t>
  </si>
  <si>
    <t>Белацин цемент</t>
  </si>
  <si>
    <t>упак</t>
  </si>
  <si>
    <t>Кальцийпульпин</t>
  </si>
  <si>
    <t>Глассин Бейз</t>
  </si>
  <si>
    <t>банка</t>
  </si>
  <si>
    <t>Септанест 4%</t>
  </si>
  <si>
    <t>Белодез 3%</t>
  </si>
  <si>
    <t xml:space="preserve">Фторлак </t>
  </si>
  <si>
    <t xml:space="preserve">Капрамин </t>
  </si>
  <si>
    <t>Фосфадент био цемент</t>
  </si>
  <si>
    <t xml:space="preserve"> Беладонт цемент для пломбирования</t>
  </si>
  <si>
    <t>Висфат цемент</t>
  </si>
  <si>
    <t>Цинк эвголеновая паста</t>
  </si>
  <si>
    <t>Силидонт цемент</t>
  </si>
  <si>
    <t>Силицин цемент</t>
  </si>
  <si>
    <t xml:space="preserve"> УНИФАС-2 Подкладочный, фиксирующий цинкфосфатный </t>
  </si>
  <si>
    <t>Гипохлорид натрия 3% 300 мл Омега-Дент Россия</t>
  </si>
  <si>
    <t>Альвостаз губка ООО "НКФ Омега-Дент"</t>
  </si>
  <si>
    <t>З-105 Зонд зубной изогнутый</t>
  </si>
  <si>
    <t>Зеркало стоматологическое с ручкой</t>
  </si>
  <si>
    <t>Экскаватор  стоматологическое</t>
  </si>
  <si>
    <t>Стекло для замешивания</t>
  </si>
  <si>
    <t xml:space="preserve">Иглы корневые граненные №2 </t>
  </si>
  <si>
    <t xml:space="preserve">Аш-файл (корневые буравы Хедстрема), ручные </t>
  </si>
  <si>
    <t>Итого:</t>
  </si>
  <si>
    <t>Заявка на лекарственных средств  на 2015 год. отИндерской ЦРБ</t>
  </si>
  <si>
    <t>Заявка на медицинских изделий   на 2015 год. отИндерской ЦРБ</t>
  </si>
  <si>
    <r>
      <t>МедИС -180</t>
    </r>
    <r>
      <rPr>
        <vertAlign val="superscript"/>
        <sz val="12"/>
        <rFont val="Times New Roman"/>
        <family val="1"/>
        <charset val="204"/>
      </rPr>
      <t xml:space="preserve">0 </t>
    </r>
    <r>
      <rPr>
        <sz val="12"/>
        <rFont val="Times New Roman"/>
        <family val="1"/>
        <charset val="204"/>
      </rPr>
      <t>1000 опр.</t>
    </r>
  </si>
  <si>
    <t>Заявка  на экстемпоральные растворы   на 2016 год.Индерская ЦРБ</t>
  </si>
  <si>
    <t xml:space="preserve">Пакеты бумажные самоклеющееся </t>
  </si>
  <si>
    <t>размер 150*280(100шт)</t>
  </si>
  <si>
    <t>Цилиндры 100мл</t>
  </si>
  <si>
    <t>Ерш для мытя пробирок</t>
  </si>
  <si>
    <t>Магнитная мешалка</t>
  </si>
  <si>
    <t>Комплемент для серологических реакции</t>
  </si>
  <si>
    <t>настольные до 50 гр</t>
  </si>
  <si>
    <t>Агат</t>
  </si>
  <si>
    <t>150мл</t>
  </si>
  <si>
    <t>Шприц ЖАНЕ стекляный 150мл с наконечником для катетерной насатки ТЗМОИ</t>
  </si>
  <si>
    <t>3% 100 мл</t>
  </si>
  <si>
    <t>Гепарин+анестезин+бензилникотинат</t>
  </si>
  <si>
    <t>мазь 25гр</t>
  </si>
  <si>
    <t>рр.спирт.5%-30мл</t>
  </si>
  <si>
    <t>10% 50мл</t>
  </si>
  <si>
    <t xml:space="preserve">Линкомицин </t>
  </si>
  <si>
    <t>раствор для ин 30%/2мл</t>
  </si>
  <si>
    <t>Натрия уксусно кислый+натрий хлорид</t>
  </si>
  <si>
    <t>Шприц инсулиновый</t>
  </si>
  <si>
    <t>раствор 10% 10мл, №10</t>
  </si>
  <si>
    <t xml:space="preserve">Фортум </t>
  </si>
  <si>
    <t>порошок для приготовления раствора 1000гр</t>
  </si>
  <si>
    <t>Роцефин</t>
  </si>
  <si>
    <t>порошок для приготовления раствора для инъекции 1000гр</t>
  </si>
  <si>
    <t>Промедол</t>
  </si>
  <si>
    <t>1%-1мг</t>
  </si>
  <si>
    <t xml:space="preserve">Экстрактор для удаления ВМС прямой и изогнутый </t>
  </si>
  <si>
    <t>Защитные маски от фототерапии очки WeeSpecs</t>
  </si>
  <si>
    <t>Воздушка Mini-Spike фильтр канюля</t>
  </si>
  <si>
    <t>Иммунологический тест на определения креатинкеназы МВ, Тропонина I  меогоблина Alere Triage Cardias Panel SOB</t>
  </si>
  <si>
    <t>Иммунологические тестовые панели для определения кардиомаркеры №25</t>
  </si>
  <si>
    <t>Общ. Итог:</t>
  </si>
  <si>
    <t>Стоматология</t>
  </si>
  <si>
    <t>Лаборатория</t>
  </si>
  <si>
    <t>Лекарственные средства</t>
  </si>
  <si>
    <t>Зам. Глав.врач по леч.части:                                     Г.Б.Заитова</t>
  </si>
  <si>
    <t>уп.</t>
  </si>
  <si>
    <t>Цилиндры 50мл</t>
  </si>
  <si>
    <t>контейнер для хранения мазков</t>
  </si>
  <si>
    <t xml:space="preserve">контрольная кровь  3хуровневый </t>
  </si>
  <si>
    <t>для биохимического анализатора SAPPHIR-350</t>
  </si>
  <si>
    <t>Для Гематологического Анализатора MICROCC-20PLUS</t>
  </si>
  <si>
    <t>Ферментативный очиститель ,HTI</t>
  </si>
  <si>
    <t>Для коагулометра TS-4000</t>
  </si>
  <si>
    <t>№18</t>
  </si>
  <si>
    <t>Расширитель Гигара</t>
  </si>
  <si>
    <t>набор №1-12</t>
  </si>
  <si>
    <t>Мюзо</t>
  </si>
  <si>
    <t>Абортцанг</t>
  </si>
  <si>
    <t>с двумя клинками(прямой,изогнутый)</t>
  </si>
  <si>
    <t>№0,№1</t>
  </si>
  <si>
    <t>Ларингоскоп для новорожденных</t>
  </si>
  <si>
    <t>Многораз клен фартук</t>
  </si>
  <si>
    <t>Бумага манитора матери плода F9-G и F9-P</t>
  </si>
  <si>
    <t>Силидонт -2 силико-фосфатный цемент ЦВ-2</t>
  </si>
  <si>
    <t>Силицин плюс силикатный цемент ЦВ-13</t>
  </si>
  <si>
    <t>Уницем цинкфосфат цемент белый</t>
  </si>
  <si>
    <t xml:space="preserve">Уницем цинкфосфат цемент </t>
  </si>
  <si>
    <t>Vitremer-Витремер гибридный стеклоиономер тройного отверждения</t>
  </si>
  <si>
    <t>Гидроокись кальция 15 г.</t>
  </si>
  <si>
    <t>Девит ПС</t>
  </si>
  <si>
    <t>Иодекс 15 г.</t>
  </si>
  <si>
    <t>Иодоформ 10 гр.</t>
  </si>
  <si>
    <t>пор.</t>
  </si>
  <si>
    <t>Долота стоматологические</t>
  </si>
  <si>
    <t>Резиновые полировичные головки</t>
  </si>
  <si>
    <t>Полировочные диски</t>
  </si>
  <si>
    <t>Защитные очки</t>
  </si>
  <si>
    <t xml:space="preserve">Защитный экран </t>
  </si>
  <si>
    <t>Пасты для полирования пломб и зубов</t>
  </si>
  <si>
    <t>Иглы корневые  разные</t>
  </si>
  <si>
    <t>Скалинг для размягчения твердых тканей зуба</t>
  </si>
  <si>
    <t>Линкомицин 30%</t>
  </si>
  <si>
    <t>Имудон</t>
  </si>
  <si>
    <t>Ножница по металлу</t>
  </si>
  <si>
    <t>Альванест</t>
  </si>
  <si>
    <t>Комполюкс для химического отверждения</t>
  </si>
  <si>
    <t>Дентинокс гель</t>
  </si>
  <si>
    <t>Ножница для разрезание уздечки</t>
  </si>
  <si>
    <t>Arsen паста ps без мышьяка</t>
  </si>
  <si>
    <t>кор.</t>
  </si>
  <si>
    <t>ш/р.</t>
  </si>
  <si>
    <t>Термобумага для аппарата Электрокардиограф ЮКАРД 100</t>
  </si>
  <si>
    <t>бумага рулон размер  Ширина-80мм Наружный диаметр 45мм</t>
  </si>
  <si>
    <t>ДЛЯ анализатора КЩС EPOC</t>
  </si>
  <si>
    <t>Тест карты BGEM Test Cards №25</t>
  </si>
  <si>
    <t>Дозатор автоматический 10-200мкл,БИОХИТ</t>
  </si>
  <si>
    <t>Дозатор автоматический 100-1000мкл,БИОХИТ</t>
  </si>
  <si>
    <t>Камера Фукса-Розенталя</t>
  </si>
  <si>
    <t>Меланжер</t>
  </si>
  <si>
    <t>Морфина гидрохлорид</t>
  </si>
  <si>
    <t>Штатив для инфузии</t>
  </si>
  <si>
    <t>Маска для кислород. Терапии для взрослых</t>
  </si>
  <si>
    <t>амп.</t>
  </si>
  <si>
    <t xml:space="preserve">Медицинская изделия </t>
  </si>
  <si>
    <t>Артоксан</t>
  </si>
  <si>
    <t>Ауфлотоп</t>
  </si>
  <si>
    <t>1% 1 мл №10</t>
  </si>
  <si>
    <t>тюб.</t>
  </si>
  <si>
    <t>Мазь нистатиновая</t>
  </si>
  <si>
    <t>Синтомициновая мазь</t>
  </si>
  <si>
    <t>Мовалис</t>
  </si>
  <si>
    <t>Отипакс</t>
  </si>
  <si>
    <t xml:space="preserve">Пинасол </t>
  </si>
  <si>
    <t xml:space="preserve">Хапитол </t>
  </si>
  <si>
    <t>Баллон Полицера в наборе</t>
  </si>
  <si>
    <t xml:space="preserve">Воронка ушная </t>
  </si>
  <si>
    <t>Зеркало гортанная взрослая</t>
  </si>
  <si>
    <t>Зеркало гортанная детская</t>
  </si>
  <si>
    <t>Зеркало носоой</t>
  </si>
  <si>
    <t>Зонд пуговчатый</t>
  </si>
  <si>
    <t>Игла Куликовская</t>
  </si>
  <si>
    <t>Иглодержатель средний</t>
  </si>
  <si>
    <t>Инструменты для удаления инародного тело полости рта,ротоглотки</t>
  </si>
  <si>
    <t>Анти бит</t>
  </si>
  <si>
    <t>Контейнер для замачивание хирургических инструментов</t>
  </si>
  <si>
    <t>КСК-6</t>
  </si>
  <si>
    <t>КСК-8</t>
  </si>
  <si>
    <t>Москит изогнутые</t>
  </si>
  <si>
    <t>Москит прямые</t>
  </si>
  <si>
    <t>Набор кукушки</t>
  </si>
  <si>
    <t>Ножницы для разрезанание повязок</t>
  </si>
  <si>
    <t>Ножницы прямой с одным острым концом</t>
  </si>
  <si>
    <t>Роторасширитель детский</t>
  </si>
  <si>
    <t>Тонометр с фонендоскопом детский</t>
  </si>
  <si>
    <t>Трокары взрослые тонкие</t>
  </si>
  <si>
    <t>Трокары детские</t>
  </si>
  <si>
    <t>Пинцеты ушные</t>
  </si>
  <si>
    <t xml:space="preserve">Электродный 2 канальный кабель для аппарата Холтер </t>
  </si>
  <si>
    <t xml:space="preserve">Электродный 3 канальный кабель для аппарата Холтер </t>
  </si>
  <si>
    <t>ГОМК</t>
  </si>
  <si>
    <t>Мэтилэргометрин</t>
  </si>
  <si>
    <t>Сумка реанимационная для новорожденных</t>
  </si>
  <si>
    <t>Манжета для аппарата СМАД24*32см</t>
  </si>
  <si>
    <t>Манжета для аппарата СМАД 28*40см</t>
  </si>
  <si>
    <t>Хилак-форте</t>
  </si>
  <si>
    <t>исполнитель:                                                              Н.Кенесова</t>
  </si>
  <si>
    <t>Фиксатор аэрозольный цитологический</t>
  </si>
  <si>
    <t>Для мозков-100мл</t>
  </si>
  <si>
    <t>Гнездо для болных новорожденных болшой(вес2250гр)</t>
  </si>
  <si>
    <t>Сантиметровая лента</t>
  </si>
  <si>
    <t>Мини-Спайк  фильтр канюля аспирацю для забора и инъекции лек .средств в мултидозный флоконе</t>
  </si>
  <si>
    <t>Анестезол</t>
  </si>
  <si>
    <t>Ректалные свечи№10</t>
  </si>
  <si>
    <t>Пиропенам</t>
  </si>
  <si>
    <t>Ровамицин</t>
  </si>
  <si>
    <t>3млн МЕ№10</t>
  </si>
  <si>
    <t>Лозап H</t>
  </si>
  <si>
    <t>Противогеморроидальные свечи</t>
  </si>
  <si>
    <t>Теноксикам</t>
  </si>
  <si>
    <t>р-р для иньекций 2 мл №3</t>
  </si>
  <si>
    <t xml:space="preserve">Кислота борная 3 %спиртовая </t>
  </si>
  <si>
    <t>Борная  кислота</t>
  </si>
  <si>
    <t>20% раствор в ампулах по 10 мл, в упаковке 10 ампул</t>
  </si>
  <si>
    <t>Натрия оксибутират</t>
  </si>
  <si>
    <t xml:space="preserve">Гепариновая мазь </t>
  </si>
  <si>
    <t>таблетки 100 мг №100</t>
  </si>
  <si>
    <t>Гранулы для приготовления суспензии для приема внутрь 125 мг/ 5 мл во флаконах </t>
  </si>
  <si>
    <t>порошок по 3 г в стеклянных пробирках, флаконах, банках с инструкцией в пачку, пакетах полиэтиленовых.</t>
  </si>
  <si>
    <t>Лозартан</t>
  </si>
  <si>
    <t>Таблетки, покрытые пленочной оболочкой 50 мг .</t>
  </si>
  <si>
    <t>Морфин</t>
  </si>
  <si>
    <t>р-р для иньекций 1 мл №5</t>
  </si>
  <si>
    <t>Нистатин</t>
  </si>
  <si>
    <t>Мазь для наружного применения 100000 ЕД/г, по 30 г в тубы алюминиевые.</t>
  </si>
  <si>
    <t>Метилурацил</t>
  </si>
  <si>
    <t>р-р для иньекций 10 мг 1 мл №10</t>
  </si>
  <si>
    <t>Мелосикам</t>
  </si>
  <si>
    <t>р-р для иньекций 1,5 мг №3</t>
  </si>
  <si>
    <t>Бетаметазона ацетат</t>
  </si>
  <si>
    <t>4мг/мл</t>
  </si>
  <si>
    <t>500мг</t>
  </si>
  <si>
    <t>капли</t>
  </si>
  <si>
    <t>капли во флаконе</t>
  </si>
  <si>
    <t>мазь</t>
  </si>
  <si>
    <t>парашок</t>
  </si>
  <si>
    <t>Суспензия</t>
  </si>
  <si>
    <t>Шампунь во флаконе</t>
  </si>
  <si>
    <t>Диоксидин</t>
  </si>
  <si>
    <t>ушные капли 1%-10мл</t>
  </si>
  <si>
    <t>Воронка ушная №6,№10</t>
  </si>
  <si>
    <t>"Утверждаю"</t>
  </si>
  <si>
    <t>Главный врач Индерской ЦРБ</t>
  </si>
  <si>
    <t>__________________ А.Х.Доспаева</t>
  </si>
  <si>
    <t>"_____"   "____________" 2017г</t>
  </si>
  <si>
    <t>Пептоновая вода</t>
  </si>
  <si>
    <t>Сумка реанимационная для взрослых</t>
  </si>
  <si>
    <t>1%-50,0мл</t>
  </si>
  <si>
    <t>Солкосерил дентальная адгезивная паста</t>
  </si>
  <si>
    <t>Гладилка со штопфером</t>
  </si>
  <si>
    <t>Латок эмалированный</t>
  </si>
  <si>
    <t>Шпатель стомотологический для замеш.пломб</t>
  </si>
  <si>
    <t>Пинцет стоматологический изогнутый</t>
  </si>
  <si>
    <t>Торговое название</t>
  </si>
  <si>
    <t>Тикагрелор</t>
  </si>
  <si>
    <t>Валсортан</t>
  </si>
  <si>
    <t>160мг</t>
  </si>
  <si>
    <t>Пантопрозол</t>
  </si>
  <si>
    <t>Верошпирон</t>
  </si>
  <si>
    <t>2мл-5мг</t>
  </si>
  <si>
    <t>Карвидилол</t>
  </si>
  <si>
    <t>6,25мг</t>
  </si>
  <si>
    <t>Эбронтил</t>
  </si>
  <si>
    <t>Периндоприл</t>
  </si>
  <si>
    <t>200мкг/мл-1мл</t>
  </si>
  <si>
    <t>Уропидил</t>
  </si>
  <si>
    <t>р-р для в/в введения 25мг/5мл</t>
  </si>
  <si>
    <t>Брилинта</t>
  </si>
  <si>
    <t>90мг в таб №56</t>
  </si>
  <si>
    <t>4мг№30</t>
  </si>
  <si>
    <t>20мг в таб</t>
  </si>
  <si>
    <t>Заявка на лекарственные средства  профилактических (иммуннобиологических, диагностических, дезинфицирующих) препаратов и изделия медицинского назначения не включенных в список Единного дистрибьютера (СК Фармация)   по Индерской ЦРБ на 2017год</t>
  </si>
  <si>
    <t>является медицинским ЛОР-инструментом представляет собой резиновый баллон различных объемов, с трубкой, и съемными наконечниками различного диаметра, по форме похожими на оливу.</t>
  </si>
  <si>
    <t>Маска 3-х слойная изготовлена из нетканого гипоаллергенного полипропилена с дополнительным бумажным фильтром, обладает хорошими воздухопропускными свойствами, не стесняет дыхания.</t>
  </si>
  <si>
    <t>делают из хлопчатобумажной основы (А-типа) и покрывают влагостойким составом ПВХ. Данный материал называют медицинской клеенкой. Он способен стойко переносить колебания температур без изменения своих свойств. Может быть неоднократно дезинфицирован и стерилизован. Адаптируется под температуру тела. Благодаря покрытию имеет долгий эксплуатационный срок, не ломается, не трескается. Однородной структуры.</t>
  </si>
  <si>
    <t>Щипцы маточные двузубые прямые большие № 2 по Мюзо, Нержавеющая сталь. Длина 240 мм, 9 ½”.</t>
  </si>
  <si>
    <t>Профессиональные высококачественные медицинские ножницы по Листеру из нержавеющей стали для разрезания/снятия повязок. Ножницы достаточно эргономичны и обеспечивают непревзойденный комфорт и точность в работе. 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ранения. Использование в производстве высококачественной нержавеющей стали обеспечивает долговечность режущих кромок ножниц.</t>
  </si>
  <si>
    <t>Набор Кукушки для ЛОР врача</t>
  </si>
  <si>
    <t xml:space="preserve">Хирургическая пила, предназначенная для распиливания костной ткани при хирургических вмешательствах. Представляет собой проволочное витое полотно с петлями на концах, роль зубчиков выполняют витки тонкой проволоки, намотанной на 2—3 свитых вместе куска более толстой проволоки. Выполнена из высококачественной нержавеющей стали, имеет полированную поверхность. </t>
  </si>
  <si>
    <t>ушной П., бранши которого имеют двойной изгиб по ребру в виде штыка для улучшения обзора при манипуляциях в наружном слуховом проходе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</si>
  <si>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</si>
  <si>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t>Термометры стеклянные жидкостные ТСЖ предназначены для измерения температуры различных сред в промышленных технических установках, помещениях, сельском хозяйстве и других областях. ТСЖ-Х (с крючком) используют для измерения температуры в холодильных камерах. Диапазон температуры (-30+40) º C</t>
  </si>
  <si>
    <t>Термометр комнатный предназначается для измерения температуры в помещениях любого типа. Его можно применять в жилых комнатах, детских садах и школах, офисных помещениях, складах.</t>
  </si>
  <si>
    <t>Троакар (франц. trocart; син. трокар) — хирургический инструмент, представляющий собой стальной остроконечный стилет с надетой на него трубкой, предназначенный для прокола грудной или брюшной стенки с целью выведения жидкости из полостей тела человека</t>
  </si>
  <si>
    <t>Штативы изготовлены из тонкостенного стального профиля с нанесением экологически чистого полимерно-порошкового покрытия, устойчивого к дезинфицирующим средствам</t>
  </si>
  <si>
    <t>Экстрактор для удаления спирали ВМС прямой. К-31-1Нержавеющая сталь. Длина 290 мм, 11 2/5".</t>
  </si>
  <si>
    <t>забор жидкого лекарственного средства из многодозных флаконов для использования в инъекциях;- забор жидкого лекарственного средства из многодозных флаконов для использования в инъекциях с дополнительной фильтрацией жидкости; - приготовление готовых к использованию инъекций;-  используется для приготовление цитостатических инъекций;- применимо для обычных флаконов объемом 3 - 1000 мл.</t>
  </si>
  <si>
    <t>Цена (в тенге) за 1единицу (флакон,таблетку,капсулу)</t>
  </si>
  <si>
    <t>Сумма выделеннач, в тенге</t>
  </si>
  <si>
    <t>Характеристика препарата с указанием дозировки,концентрации и лекарственной формы </t>
  </si>
  <si>
    <t>Соглсно писма№04/2422от11.11.2016года "СК-Фармация" в разделе"Лекарственные средства"ниже опубликованные лекарственные средства исключены: В том что основании этого писмо мы объявляем ценовые предложения</t>
  </si>
  <si>
    <t>Нифедепин</t>
  </si>
  <si>
    <t>таблетка 10мг</t>
  </si>
  <si>
    <t>медицинская,стомотологическая.</t>
  </si>
  <si>
    <r>
      <t>Набор акушерский для оказания скорой медицинской помощи</t>
    </r>
    <r>
      <rPr>
        <sz val="11"/>
        <rFont val="Calibri"/>
        <family val="2"/>
        <charset val="204"/>
        <scheme val="minor"/>
      </rPr>
      <t xml:space="preserve"> в ящике-укладке</t>
    </r>
  </si>
  <si>
    <r>
      <t>характерно иметь узкие длинные рабочие части; </t>
    </r>
    <r>
      <rPr>
        <sz val="11"/>
        <rFont val="Calibri"/>
        <family val="2"/>
        <charset val="204"/>
        <scheme val="minor"/>
      </rPr>
      <t>зажим Бильрота атравматичен, имеет насечки на браншах, позволяющие захватыватьткани; зажим Кохера имеет зубчатое окончание рабочей части, преимущественно в форме 1х2. </t>
    </r>
  </si>
  <si>
    <r>
      <t>Ножницы хирургические с одним острым концом — медицинский инструмент, который предназначен для выполнения разрезов, препарирования подкожно-жировой клетчатки. Уникальность заключается в том, что изделие позволяет сделать сначала прокол острым лезвием, а затем разрезать. Изготовлены из стали высокого качества.</t>
    </r>
    <r>
      <rPr>
        <sz val="11"/>
        <rFont val="Calibri"/>
        <family val="2"/>
        <charset val="204"/>
        <scheme val="minor"/>
      </rPr>
      <t xml:space="preserve"> </t>
    </r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</si>
  <si>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rFont val="Calibri"/>
        <family val="2"/>
        <charset val="204"/>
        <scheme val="minor"/>
      </rPr>
      <t>КД-МП-В (включающем в себя дыхательный мешок </t>
    </r>
    <r>
      <rPr>
        <b/>
        <i/>
        <sz val="11"/>
        <rFont val="Calibri"/>
        <family val="2"/>
        <charset val="204"/>
        <scheme val="minor"/>
      </rPr>
      <t>(типа "Амбу")</t>
    </r>
    <r>
      <rPr>
        <sz val="11"/>
        <rFont val="Calibri"/>
        <family val="2"/>
        <charset val="204"/>
        <scheme val="minor"/>
      </rPr>
      <t> с двумя масками) и мощном механическом аспираторе АМ-МП-1.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</si>
  <si>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r>
      <t>Чувствительность: 100%</t>
    </r>
    <r>
      <rPr>
        <sz val="11"/>
        <rFont val="Calibri"/>
        <family val="2"/>
        <charset val="204"/>
        <scheme val="minor"/>
      </rPr>
      <t>Специфичность: 100%Воспроизводимость результатов: 100%Диагностика ВИЧ1,ВИЧ-2, а также подтипов ВИЧ-1, включая группу ОНа выполнение анализа необходимо затратить менее 1 минутыЭффективность была доказана во многих клинических исследованияхОсновной метод обнаружения инфекции ВИЧ основан на обнаружении присутствия антител к вирусу.Качественная оценка наличия антител в цельной крови (сыворотке, плазме) человека проводится визуально.Результат в течение 15 минут. Предназначен для профессионального использования работниками здравоохранения.Реагенты и материалы:- тест-кассета в индивидуальной упаковке- одноразовая пипетка- буфер (растворитель)- ланцетное устройство с ланцетом- спиртовые салфетки (2 шт.)</t>
    </r>
  </si>
  <si>
    <r>
      <t>Разъем:Snap</t>
    </r>
    <r>
      <rPr>
        <sz val="11"/>
        <rFont val="Calibri"/>
        <family val="2"/>
        <charset val="204"/>
        <scheme val="minor"/>
      </rPr>
      <t>Обратная сторона:ПенаРазмеры:30*36мм. Так же есть детские размеры, 20*20 и другие. По запросу предоставим больше информации.Рекомендации по применению:Стресс-тест</t>
    </r>
  </si>
  <si>
    <t>0,9%-200мл</t>
  </si>
  <si>
    <t>3% 20 мл</t>
  </si>
  <si>
    <t>25мг №20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</si>
</sst>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12"/>
      <color rgb="FF231F2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Verdana"/>
      <family val="2"/>
      <charset val="204"/>
    </font>
    <font>
      <sz val="9"/>
      <name val="Arial"/>
      <family val="2"/>
      <charset val="204"/>
    </font>
    <font>
      <sz val="10.5"/>
      <name val="Arial"/>
      <family val="2"/>
      <charset val="204"/>
    </font>
    <font>
      <sz val="9"/>
      <name val="Tahoma"/>
      <family val="2"/>
      <charset val="204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16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 applyProtection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6" fillId="0" borderId="1" xfId="0" applyFont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4" xfId="0" applyNumberFormat="1" applyFont="1" applyFill="1" applyBorder="1" applyAlignment="1" applyProtection="1">
      <alignment horizontal="left" vertical="top" wrapText="1"/>
    </xf>
    <xf numFmtId="164" fontId="2" fillId="2" borderId="1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3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right" vertical="top" wrapText="1"/>
    </xf>
    <xf numFmtId="0" fontId="3" fillId="2" borderId="1" xfId="1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 applyProtection="1">
      <alignment horizontal="right" vertical="top" wrapText="1"/>
    </xf>
    <xf numFmtId="0" fontId="2" fillId="2" borderId="1" xfId="1" applyNumberFormat="1" applyFont="1" applyFill="1" applyBorder="1" applyAlignment="1" applyProtection="1">
      <alignment horizontal="center" vertical="top" wrapText="1"/>
    </xf>
    <xf numFmtId="0" fontId="3" fillId="2" borderId="1" xfId="4" applyNumberFormat="1" applyFont="1" applyFill="1" applyBorder="1" applyAlignment="1">
      <alignment vertical="top" wrapText="1"/>
    </xf>
    <xf numFmtId="0" fontId="3" fillId="2" borderId="1" xfId="4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wrapText="1"/>
    </xf>
    <xf numFmtId="0" fontId="3" fillId="3" borderId="1" xfId="0" applyNumberFormat="1" applyFont="1" applyFill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2" fillId="2" borderId="1" xfId="1" applyNumberFormat="1" applyFont="1" applyFill="1" applyBorder="1" applyAlignment="1" applyProtection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right" vertical="top" wrapText="1"/>
    </xf>
    <xf numFmtId="164" fontId="17" fillId="2" borderId="1" xfId="1" applyNumberFormat="1" applyFont="1" applyFill="1" applyBorder="1" applyAlignment="1" applyProtection="1">
      <alignment horizontal="right" vertical="top" wrapText="1"/>
    </xf>
    <xf numFmtId="164" fontId="14" fillId="2" borderId="1" xfId="1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right" vertical="top" wrapText="1"/>
    </xf>
    <xf numFmtId="0" fontId="15" fillId="2" borderId="1" xfId="1" applyNumberFormat="1" applyFont="1" applyFill="1" applyBorder="1" applyAlignment="1" applyProtection="1">
      <alignment horizontal="right" vertical="top" wrapText="1"/>
    </xf>
    <xf numFmtId="0" fontId="16" fillId="2" borderId="1" xfId="1" applyNumberFormat="1" applyFont="1" applyFill="1" applyBorder="1" applyAlignment="1" applyProtection="1">
      <alignment vertical="top" wrapText="1"/>
    </xf>
    <xf numFmtId="0" fontId="15" fillId="2" borderId="1" xfId="0" applyNumberFormat="1" applyFont="1" applyFill="1" applyBorder="1" applyAlignment="1">
      <alignment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1" xfId="1" applyNumberFormat="1" applyFont="1" applyFill="1" applyBorder="1" applyAlignment="1">
      <alignment horizontal="right" vertical="top" wrapText="1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vertical="top" wrapText="1"/>
    </xf>
    <xf numFmtId="0" fontId="16" fillId="2" borderId="1" xfId="2" applyNumberFormat="1" applyFont="1" applyFill="1" applyBorder="1" applyAlignment="1">
      <alignment horizontal="left" vertical="top" wrapText="1"/>
    </xf>
    <xf numFmtId="0" fontId="15" fillId="2" borderId="1" xfId="2" applyNumberFormat="1" applyFont="1" applyFill="1" applyBorder="1" applyAlignment="1">
      <alignment vertical="top" wrapText="1"/>
    </xf>
    <xf numFmtId="0" fontId="15" fillId="2" borderId="1" xfId="3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right" vertical="top" wrapText="1"/>
    </xf>
    <xf numFmtId="0" fontId="18" fillId="2" borderId="1" xfId="0" applyNumberFormat="1" applyFont="1" applyFill="1" applyBorder="1" applyAlignment="1">
      <alignment horizontal="right" vertical="top" wrapText="1"/>
    </xf>
    <xf numFmtId="0" fontId="16" fillId="2" borderId="1" xfId="2" applyNumberFormat="1" applyFont="1" applyFill="1" applyBorder="1" applyAlignment="1">
      <alignment vertical="top" wrapText="1"/>
    </xf>
    <xf numFmtId="0" fontId="15" fillId="2" borderId="1" xfId="2" applyNumberFormat="1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19" fillId="0" borderId="0" xfId="0" applyFont="1"/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164" fontId="16" fillId="2" borderId="1" xfId="1" applyNumberFormat="1" applyFont="1" applyFill="1" applyBorder="1" applyAlignment="1" applyProtection="1">
      <alignment vertical="top" wrapText="1"/>
    </xf>
    <xf numFmtId="0" fontId="19" fillId="0" borderId="1" xfId="0" applyFont="1" applyBorder="1"/>
    <xf numFmtId="0" fontId="20" fillId="0" borderId="1" xfId="0" applyFont="1" applyBorder="1"/>
    <xf numFmtId="164" fontId="20" fillId="0" borderId="1" xfId="0" applyNumberFormat="1" applyFont="1" applyBorder="1"/>
    <xf numFmtId="0" fontId="16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horizontal="right" vertical="top" wrapText="1"/>
    </xf>
    <xf numFmtId="164" fontId="16" fillId="4" borderId="1" xfId="1" applyNumberFormat="1" applyFont="1" applyFill="1" applyBorder="1" applyAlignment="1" applyProtection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0" fontId="21" fillId="2" borderId="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9" fontId="3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22" fillId="0" borderId="0" xfId="0" applyFont="1"/>
    <xf numFmtId="0" fontId="3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/>
    <xf numFmtId="0" fontId="3" fillId="2" borderId="0" xfId="0" applyFont="1" applyFill="1" applyAlignment="1"/>
    <xf numFmtId="0" fontId="4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left" vertical="top" wrapText="1"/>
    </xf>
    <xf numFmtId="0" fontId="4" fillId="2" borderId="1" xfId="1" applyNumberFormat="1" applyFont="1" applyFill="1" applyBorder="1" applyAlignment="1" applyProtection="1">
      <alignment horizontal="left" vertical="top" wrapText="1"/>
    </xf>
    <xf numFmtId="0" fontId="25" fillId="0" borderId="0" xfId="0" applyFont="1" applyAlignment="1">
      <alignment vertical="top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0" applyFont="1" applyAlignment="1">
      <alignment horizontal="justify"/>
    </xf>
    <xf numFmtId="0" fontId="27" fillId="0" borderId="1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24" fillId="0" borderId="0" xfId="0" applyFont="1" applyAlignment="1">
      <alignment horizontal="left" vertical="top"/>
    </xf>
    <xf numFmtId="0" fontId="2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0" fontId="24" fillId="2" borderId="1" xfId="0" applyFont="1" applyFill="1" applyBorder="1" applyAlignment="1">
      <alignment wrapText="1"/>
    </xf>
    <xf numFmtId="0" fontId="24" fillId="0" borderId="1" xfId="0" applyFont="1" applyBorder="1"/>
    <xf numFmtId="0" fontId="3" fillId="2" borderId="1" xfId="0" applyFont="1" applyFill="1" applyBorder="1"/>
    <xf numFmtId="0" fontId="24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31" fillId="0" borderId="1" xfId="0" applyFont="1" applyBorder="1"/>
    <xf numFmtId="164" fontId="4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opLeftCell="A4" workbookViewId="0">
      <selection activeCell="A4" sqref="A4:H21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8">
      <c r="A1" s="152" t="s">
        <v>1450</v>
      </c>
      <c r="B1" s="153"/>
      <c r="C1" s="153"/>
      <c r="D1" s="153"/>
      <c r="E1" s="153"/>
      <c r="F1" s="153"/>
      <c r="G1" s="153"/>
      <c r="H1" s="153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 ht="38.25">
      <c r="A3" s="51" t="s">
        <v>66</v>
      </c>
      <c r="B3" s="51" t="s">
        <v>67</v>
      </c>
      <c r="C3" s="51" t="s">
        <v>68</v>
      </c>
      <c r="D3" s="51" t="s">
        <v>69</v>
      </c>
      <c r="E3" s="51" t="s">
        <v>70</v>
      </c>
      <c r="F3" s="52" t="s">
        <v>71</v>
      </c>
      <c r="G3" s="53" t="s">
        <v>72</v>
      </c>
      <c r="H3" s="54" t="s">
        <v>73</v>
      </c>
    </row>
    <row r="4" spans="1:8">
      <c r="A4" s="85" t="s">
        <v>4</v>
      </c>
      <c r="B4" s="86" t="s">
        <v>1</v>
      </c>
      <c r="C4" s="91" t="s">
        <v>2</v>
      </c>
      <c r="D4" s="86" t="s">
        <v>5</v>
      </c>
      <c r="E4" s="87" t="s">
        <v>3</v>
      </c>
      <c r="F4" s="88">
        <v>150</v>
      </c>
      <c r="G4" s="89">
        <v>125</v>
      </c>
      <c r="H4" s="90">
        <f t="shared" ref="H4:H21" si="0">G4*F4</f>
        <v>18750</v>
      </c>
    </row>
    <row r="5" spans="1:8">
      <c r="A5" s="50" t="s">
        <v>6</v>
      </c>
      <c r="B5" s="77" t="s">
        <v>7</v>
      </c>
      <c r="C5" s="77" t="s">
        <v>7</v>
      </c>
      <c r="D5" s="77" t="s">
        <v>8</v>
      </c>
      <c r="E5" s="78" t="s">
        <v>3</v>
      </c>
      <c r="F5" s="79">
        <v>36</v>
      </c>
      <c r="G5" s="80">
        <v>200.09</v>
      </c>
      <c r="H5" s="81">
        <f t="shared" si="0"/>
        <v>7203.24</v>
      </c>
    </row>
    <row r="6" spans="1:8" ht="25.5">
      <c r="A6" s="85" t="s">
        <v>9</v>
      </c>
      <c r="B6" s="86" t="s">
        <v>10</v>
      </c>
      <c r="C6" s="86" t="s">
        <v>10</v>
      </c>
      <c r="D6" s="91" t="s">
        <v>11</v>
      </c>
      <c r="E6" s="87" t="s">
        <v>3</v>
      </c>
      <c r="F6" s="88">
        <v>70</v>
      </c>
      <c r="G6" s="89">
        <v>250</v>
      </c>
      <c r="H6" s="90">
        <f t="shared" si="0"/>
        <v>17500</v>
      </c>
    </row>
    <row r="7" spans="1:8">
      <c r="A7" s="85" t="s">
        <v>12</v>
      </c>
      <c r="B7" s="86" t="s">
        <v>13</v>
      </c>
      <c r="C7" s="86" t="s">
        <v>13</v>
      </c>
      <c r="D7" s="86" t="s">
        <v>14</v>
      </c>
      <c r="E7" s="87" t="s">
        <v>3</v>
      </c>
      <c r="F7" s="88">
        <v>15</v>
      </c>
      <c r="G7" s="89">
        <v>180</v>
      </c>
      <c r="H7" s="90">
        <f t="shared" si="0"/>
        <v>2700</v>
      </c>
    </row>
    <row r="8" spans="1:8" ht="25.5">
      <c r="A8" s="85" t="s">
        <v>15</v>
      </c>
      <c r="B8" s="86" t="s">
        <v>16</v>
      </c>
      <c r="C8" s="86" t="s">
        <v>16</v>
      </c>
      <c r="D8" s="86" t="s">
        <v>17</v>
      </c>
      <c r="E8" s="87" t="s">
        <v>3</v>
      </c>
      <c r="F8" s="88">
        <v>20</v>
      </c>
      <c r="G8" s="89">
        <v>325</v>
      </c>
      <c r="H8" s="90">
        <f t="shared" si="0"/>
        <v>6500</v>
      </c>
    </row>
    <row r="9" spans="1:8" ht="25.5">
      <c r="A9" s="85" t="s">
        <v>18</v>
      </c>
      <c r="B9" s="86" t="s">
        <v>19</v>
      </c>
      <c r="C9" s="86" t="s">
        <v>19</v>
      </c>
      <c r="D9" s="86" t="s">
        <v>20</v>
      </c>
      <c r="E9" s="87" t="s">
        <v>3</v>
      </c>
      <c r="F9" s="88">
        <v>20</v>
      </c>
      <c r="G9" s="89">
        <v>190</v>
      </c>
      <c r="H9" s="90">
        <f t="shared" si="0"/>
        <v>3800</v>
      </c>
    </row>
    <row r="10" spans="1:8">
      <c r="A10" s="85" t="s">
        <v>21</v>
      </c>
      <c r="B10" s="86" t="s">
        <v>22</v>
      </c>
      <c r="C10" s="86" t="s">
        <v>22</v>
      </c>
      <c r="D10" s="86" t="s">
        <v>23</v>
      </c>
      <c r="E10" s="87" t="s">
        <v>3</v>
      </c>
      <c r="F10" s="88">
        <v>3000</v>
      </c>
      <c r="G10" s="89">
        <v>105</v>
      </c>
      <c r="H10" s="90">
        <f t="shared" si="0"/>
        <v>315000</v>
      </c>
    </row>
    <row r="11" spans="1:8">
      <c r="A11" s="85" t="s">
        <v>25</v>
      </c>
      <c r="B11" s="86" t="s">
        <v>22</v>
      </c>
      <c r="C11" s="86" t="s">
        <v>22</v>
      </c>
      <c r="D11" s="86" t="s">
        <v>26</v>
      </c>
      <c r="E11" s="87" t="s">
        <v>3</v>
      </c>
      <c r="F11" s="88">
        <v>30</v>
      </c>
      <c r="G11" s="89">
        <v>210</v>
      </c>
      <c r="H11" s="90">
        <f t="shared" si="0"/>
        <v>6300</v>
      </c>
    </row>
    <row r="12" spans="1:8">
      <c r="A12" s="50" t="s">
        <v>27</v>
      </c>
      <c r="B12" s="77" t="s">
        <v>28</v>
      </c>
      <c r="C12" s="77" t="s">
        <v>28</v>
      </c>
      <c r="D12" s="77" t="s">
        <v>8</v>
      </c>
      <c r="E12" s="78" t="s">
        <v>3</v>
      </c>
      <c r="F12" s="79">
        <v>36</v>
      </c>
      <c r="G12" s="80">
        <v>141.24</v>
      </c>
      <c r="H12" s="81">
        <f t="shared" si="0"/>
        <v>5084.6400000000003</v>
      </c>
    </row>
    <row r="13" spans="1:8" ht="25.5">
      <c r="A13" s="85" t="s">
        <v>29</v>
      </c>
      <c r="B13" s="86" t="s">
        <v>30</v>
      </c>
      <c r="C13" s="86" t="s">
        <v>30</v>
      </c>
      <c r="D13" s="86" t="s">
        <v>31</v>
      </c>
      <c r="E13" s="87" t="s">
        <v>3</v>
      </c>
      <c r="F13" s="88">
        <v>30</v>
      </c>
      <c r="G13" s="89">
        <v>345</v>
      </c>
      <c r="H13" s="90">
        <f t="shared" si="0"/>
        <v>10350</v>
      </c>
    </row>
    <row r="14" spans="1:8" ht="25.5">
      <c r="A14" s="85" t="s">
        <v>32</v>
      </c>
      <c r="B14" s="86" t="s">
        <v>33</v>
      </c>
      <c r="C14" s="86" t="s">
        <v>33</v>
      </c>
      <c r="D14" s="86" t="s">
        <v>34</v>
      </c>
      <c r="E14" s="87" t="s">
        <v>3</v>
      </c>
      <c r="F14" s="88">
        <v>100</v>
      </c>
      <c r="G14" s="89">
        <v>255</v>
      </c>
      <c r="H14" s="90">
        <f t="shared" si="0"/>
        <v>25500</v>
      </c>
    </row>
    <row r="15" spans="1:8">
      <c r="A15" s="85" t="s">
        <v>36</v>
      </c>
      <c r="B15" s="86" t="s">
        <v>37</v>
      </c>
      <c r="C15" s="91" t="s">
        <v>38</v>
      </c>
      <c r="D15" s="86" t="s">
        <v>39</v>
      </c>
      <c r="E15" s="87" t="s">
        <v>3</v>
      </c>
      <c r="F15" s="88">
        <v>300</v>
      </c>
      <c r="G15" s="89">
        <v>255</v>
      </c>
      <c r="H15" s="90">
        <f t="shared" si="0"/>
        <v>76500</v>
      </c>
    </row>
    <row r="16" spans="1:8">
      <c r="A16" s="85" t="s">
        <v>40</v>
      </c>
      <c r="B16" s="86" t="s">
        <v>37</v>
      </c>
      <c r="C16" s="91" t="s">
        <v>38</v>
      </c>
      <c r="D16" s="86" t="s">
        <v>41</v>
      </c>
      <c r="E16" s="87" t="s">
        <v>3</v>
      </c>
      <c r="F16" s="88">
        <v>70</v>
      </c>
      <c r="G16" s="89">
        <v>265</v>
      </c>
      <c r="H16" s="90">
        <f t="shared" si="0"/>
        <v>18550</v>
      </c>
    </row>
    <row r="17" spans="1:8">
      <c r="A17" s="85" t="s">
        <v>42</v>
      </c>
      <c r="B17" s="86" t="s">
        <v>43</v>
      </c>
      <c r="C17" s="86" t="s">
        <v>43</v>
      </c>
      <c r="D17" s="86" t="s">
        <v>44</v>
      </c>
      <c r="E17" s="87" t="s">
        <v>3</v>
      </c>
      <c r="F17" s="88">
        <v>200</v>
      </c>
      <c r="G17" s="89">
        <v>300</v>
      </c>
      <c r="H17" s="90">
        <f t="shared" si="0"/>
        <v>60000</v>
      </c>
    </row>
    <row r="18" spans="1:8">
      <c r="A18" s="85" t="s">
        <v>45</v>
      </c>
      <c r="B18" s="86" t="s">
        <v>46</v>
      </c>
      <c r="C18" s="86" t="s">
        <v>46</v>
      </c>
      <c r="D18" s="86" t="s">
        <v>47</v>
      </c>
      <c r="E18" s="87" t="s">
        <v>3</v>
      </c>
      <c r="F18" s="88">
        <v>60</v>
      </c>
      <c r="G18" s="89">
        <v>275</v>
      </c>
      <c r="H18" s="90">
        <f t="shared" si="0"/>
        <v>16500</v>
      </c>
    </row>
    <row r="19" spans="1:8">
      <c r="A19" s="85" t="s">
        <v>48</v>
      </c>
      <c r="B19" s="86" t="s">
        <v>49</v>
      </c>
      <c r="C19" s="86" t="s">
        <v>49</v>
      </c>
      <c r="D19" s="86" t="s">
        <v>47</v>
      </c>
      <c r="E19" s="87" t="s">
        <v>3</v>
      </c>
      <c r="F19" s="88">
        <v>60</v>
      </c>
      <c r="G19" s="89">
        <v>350</v>
      </c>
      <c r="H19" s="90">
        <f t="shared" si="0"/>
        <v>21000</v>
      </c>
    </row>
    <row r="20" spans="1:8">
      <c r="A20" s="85" t="s">
        <v>50</v>
      </c>
      <c r="B20" s="86" t="s">
        <v>51</v>
      </c>
      <c r="C20" s="86" t="s">
        <v>51</v>
      </c>
      <c r="D20" s="86" t="s">
        <v>52</v>
      </c>
      <c r="E20" s="87" t="s">
        <v>3</v>
      </c>
      <c r="F20" s="88">
        <v>300</v>
      </c>
      <c r="G20" s="89">
        <v>300</v>
      </c>
      <c r="H20" s="90">
        <f t="shared" si="0"/>
        <v>90000</v>
      </c>
    </row>
    <row r="21" spans="1:8" ht="25.5">
      <c r="A21" s="85" t="s">
        <v>53</v>
      </c>
      <c r="B21" s="86" t="s">
        <v>54</v>
      </c>
      <c r="C21" s="86" t="s">
        <v>54</v>
      </c>
      <c r="D21" s="86" t="s">
        <v>55</v>
      </c>
      <c r="E21" s="87" t="s">
        <v>56</v>
      </c>
      <c r="F21" s="88">
        <v>600</v>
      </c>
      <c r="G21" s="89">
        <v>25</v>
      </c>
      <c r="H21" s="90">
        <f t="shared" si="0"/>
        <v>15000</v>
      </c>
    </row>
    <row r="22" spans="1:8">
      <c r="A22" s="82"/>
      <c r="B22" s="83" t="s">
        <v>74</v>
      </c>
      <c r="C22" s="82"/>
      <c r="D22" s="82"/>
      <c r="E22" s="82"/>
      <c r="F22" s="82"/>
      <c r="G22" s="82"/>
      <c r="H22" s="84">
        <f>SUM(H4:H21)</f>
        <v>716237.88</v>
      </c>
    </row>
    <row r="23" spans="1:8">
      <c r="A23" s="76"/>
      <c r="B23" s="76"/>
      <c r="C23" s="76"/>
      <c r="D23" s="76"/>
      <c r="E23" s="76"/>
      <c r="F23" s="76"/>
      <c r="G23" s="76"/>
      <c r="H23" s="76"/>
    </row>
    <row r="24" spans="1:8">
      <c r="A24" s="154" t="s">
        <v>75</v>
      </c>
      <c r="B24" s="154"/>
      <c r="C24" s="154"/>
      <c r="D24" s="154"/>
      <c r="E24" s="154"/>
      <c r="F24" s="154"/>
      <c r="G24" s="154"/>
      <c r="H24" s="154"/>
    </row>
    <row r="25" spans="1:8">
      <c r="A25" s="76"/>
      <c r="B25" s="76"/>
      <c r="C25" s="76"/>
      <c r="D25" s="76"/>
      <c r="E25" s="76"/>
      <c r="F25" s="76"/>
      <c r="G25" s="76"/>
      <c r="H25" s="76"/>
    </row>
  </sheetData>
  <mergeCells count="2">
    <mergeCell ref="A1:H1"/>
    <mergeCell ref="A24:H2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4" sqref="A4:H6"/>
    </sheetView>
  </sheetViews>
  <sheetFormatPr defaultRowHeight="15"/>
  <cols>
    <col min="1" max="1" width="7.5703125" customWidth="1"/>
    <col min="2" max="2" width="12.42578125" customWidth="1"/>
    <col min="3" max="3" width="17" customWidth="1"/>
    <col min="4" max="4" width="19.5703125" customWidth="1"/>
    <col min="8" max="8" width="13.28515625" customWidth="1"/>
  </cols>
  <sheetData>
    <row r="1" spans="1:8" ht="15.75">
      <c r="A1" s="155" t="s">
        <v>76</v>
      </c>
      <c r="B1" s="156"/>
      <c r="C1" s="156"/>
      <c r="D1" s="156"/>
      <c r="E1" s="156"/>
      <c r="F1" s="156"/>
      <c r="G1" s="156"/>
      <c r="H1" s="156"/>
    </row>
    <row r="2" spans="1:8" ht="15.75">
      <c r="A2" s="10"/>
      <c r="B2" s="11"/>
      <c r="C2" s="11"/>
      <c r="D2" s="11"/>
      <c r="E2" s="11"/>
      <c r="F2" s="11"/>
      <c r="G2" s="11"/>
      <c r="H2" s="11"/>
    </row>
    <row r="3" spans="1:8" ht="94.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2" t="s">
        <v>71</v>
      </c>
      <c r="G3" s="3" t="s">
        <v>72</v>
      </c>
      <c r="H3" s="4" t="s">
        <v>73</v>
      </c>
    </row>
    <row r="4" spans="1:8" ht="29.25" customHeight="1">
      <c r="A4" s="5" t="s">
        <v>0</v>
      </c>
      <c r="B4" s="14" t="s">
        <v>57</v>
      </c>
      <c r="C4" s="14" t="s">
        <v>57</v>
      </c>
      <c r="D4" s="14" t="s">
        <v>58</v>
      </c>
      <c r="E4" s="15" t="s">
        <v>59</v>
      </c>
      <c r="F4" s="16">
        <v>500</v>
      </c>
      <c r="G4" s="16">
        <v>61.82</v>
      </c>
      <c r="H4" s="6">
        <f>G4*F4</f>
        <v>30910</v>
      </c>
    </row>
    <row r="5" spans="1:8" ht="15.75">
      <c r="A5" s="5" t="s">
        <v>4</v>
      </c>
      <c r="B5" s="17" t="s">
        <v>60</v>
      </c>
      <c r="C5" s="17" t="s">
        <v>61</v>
      </c>
      <c r="D5" s="18" t="s">
        <v>62</v>
      </c>
      <c r="E5" s="13" t="s">
        <v>59</v>
      </c>
      <c r="F5" s="8">
        <v>500</v>
      </c>
      <c r="G5" s="8">
        <v>54.63</v>
      </c>
      <c r="H5" s="6">
        <f>G5*F5</f>
        <v>27315</v>
      </c>
    </row>
    <row r="6" spans="1:8" ht="31.5">
      <c r="A6" s="5" t="s">
        <v>6</v>
      </c>
      <c r="B6" s="12" t="s">
        <v>63</v>
      </c>
      <c r="C6" s="12" t="s">
        <v>64</v>
      </c>
      <c r="D6" s="12" t="s">
        <v>65</v>
      </c>
      <c r="E6" s="13" t="s">
        <v>59</v>
      </c>
      <c r="F6" s="8">
        <v>50</v>
      </c>
      <c r="G6" s="8">
        <v>59.35</v>
      </c>
      <c r="H6" s="6">
        <f>G6*F6</f>
        <v>2967.5</v>
      </c>
    </row>
    <row r="7" spans="1:8" ht="15.75">
      <c r="A7" s="5"/>
      <c r="B7" s="9" t="s">
        <v>74</v>
      </c>
      <c r="C7" s="12"/>
      <c r="D7" s="12"/>
      <c r="E7" s="13"/>
      <c r="F7" s="8"/>
      <c r="G7" s="8"/>
      <c r="H7" s="19">
        <f>SUM(H4:H6)</f>
        <v>61192.5</v>
      </c>
    </row>
    <row r="8" spans="1:8" ht="15.75">
      <c r="A8" s="20"/>
      <c r="B8" s="20"/>
      <c r="C8" s="20"/>
      <c r="D8" s="20"/>
      <c r="E8" s="20"/>
      <c r="F8" s="20"/>
      <c r="G8" s="20"/>
      <c r="H8" s="20"/>
    </row>
    <row r="9" spans="1:8" ht="15.75">
      <c r="A9" s="157" t="s">
        <v>75</v>
      </c>
      <c r="B9" s="157"/>
      <c r="C9" s="157"/>
      <c r="D9" s="157"/>
      <c r="E9" s="157"/>
      <c r="F9" s="157"/>
      <c r="G9" s="157"/>
      <c r="H9" s="157"/>
    </row>
    <row r="10" spans="1:8" ht="15.75">
      <c r="A10" s="20"/>
      <c r="B10" s="20"/>
      <c r="C10" s="20"/>
      <c r="D10" s="20"/>
      <c r="E10" s="20"/>
      <c r="F10" s="20"/>
      <c r="G10" s="20"/>
      <c r="H10" s="20"/>
    </row>
  </sheetData>
  <mergeCells count="2">
    <mergeCell ref="A1:H1"/>
    <mergeCell ref="A9:H9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4"/>
  <sheetViews>
    <sheetView workbookViewId="0">
      <selection sqref="A1:H291"/>
    </sheetView>
  </sheetViews>
  <sheetFormatPr defaultRowHeight="15"/>
  <cols>
    <col min="1" max="1" width="6.140625" customWidth="1"/>
    <col min="2" max="2" width="17.7109375" customWidth="1"/>
    <col min="3" max="3" width="14.85546875" customWidth="1"/>
    <col min="4" max="4" width="18.28515625" customWidth="1"/>
    <col min="6" max="6" width="10.85546875" customWidth="1"/>
    <col min="7" max="7" width="9.5703125" bestFit="1" customWidth="1"/>
    <col min="8" max="8" width="13.85546875" customWidth="1"/>
  </cols>
  <sheetData>
    <row r="1" spans="1:8">
      <c r="A1" s="152" t="s">
        <v>1447</v>
      </c>
      <c r="B1" s="153"/>
      <c r="C1" s="153"/>
      <c r="D1" s="153"/>
      <c r="E1" s="153"/>
      <c r="F1" s="153"/>
      <c r="G1" s="153"/>
      <c r="H1" s="153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 ht="38.25">
      <c r="A3" s="50" t="s">
        <v>66</v>
      </c>
      <c r="B3" s="51" t="s">
        <v>67</v>
      </c>
      <c r="C3" s="51" t="s">
        <v>68</v>
      </c>
      <c r="D3" s="51" t="s">
        <v>69</v>
      </c>
      <c r="E3" s="51" t="s">
        <v>70</v>
      </c>
      <c r="F3" s="52" t="s">
        <v>71</v>
      </c>
      <c r="G3" s="53" t="s">
        <v>72</v>
      </c>
      <c r="H3" s="54" t="s">
        <v>73</v>
      </c>
    </row>
    <row r="4" spans="1:8" ht="25.5">
      <c r="A4" s="55" t="s">
        <v>0</v>
      </c>
      <c r="B4" s="56" t="s">
        <v>77</v>
      </c>
      <c r="C4" s="56" t="s">
        <v>78</v>
      </c>
      <c r="D4" s="55" t="s">
        <v>79</v>
      </c>
      <c r="E4" s="55" t="s">
        <v>59</v>
      </c>
      <c r="F4" s="57">
        <v>500</v>
      </c>
      <c r="G4" s="58">
        <v>15.9</v>
      </c>
      <c r="H4" s="59">
        <f>G4*F4</f>
        <v>7950</v>
      </c>
    </row>
    <row r="5" spans="1:8" ht="38.25">
      <c r="A5" s="55" t="s">
        <v>4</v>
      </c>
      <c r="B5" s="60" t="s">
        <v>487</v>
      </c>
      <c r="C5" s="61" t="s">
        <v>488</v>
      </c>
      <c r="D5" s="61" t="s">
        <v>489</v>
      </c>
      <c r="E5" s="62" t="s">
        <v>59</v>
      </c>
      <c r="F5" s="63">
        <v>200</v>
      </c>
      <c r="G5" s="63">
        <v>1367.41</v>
      </c>
      <c r="H5" s="59">
        <f t="shared" ref="H5:H68" si="0">G5*F5</f>
        <v>273482</v>
      </c>
    </row>
    <row r="6" spans="1:8" ht="25.5">
      <c r="A6" s="55" t="s">
        <v>6</v>
      </c>
      <c r="B6" s="64" t="s">
        <v>491</v>
      </c>
      <c r="C6" s="64" t="s">
        <v>491</v>
      </c>
      <c r="D6" s="64" t="s">
        <v>492</v>
      </c>
      <c r="E6" s="65" t="s">
        <v>86</v>
      </c>
      <c r="F6" s="57">
        <v>500</v>
      </c>
      <c r="G6" s="57">
        <v>1.1200000000000001</v>
      </c>
      <c r="H6" s="59">
        <f t="shared" si="0"/>
        <v>560</v>
      </c>
    </row>
    <row r="7" spans="1:8" ht="114.75">
      <c r="A7" s="55" t="s">
        <v>9</v>
      </c>
      <c r="B7" s="64" t="s">
        <v>494</v>
      </c>
      <c r="C7" s="64" t="s">
        <v>495</v>
      </c>
      <c r="D7" s="64" t="s">
        <v>496</v>
      </c>
      <c r="E7" s="65" t="s">
        <v>3</v>
      </c>
      <c r="F7" s="57">
        <v>5</v>
      </c>
      <c r="G7" s="57">
        <v>119339</v>
      </c>
      <c r="H7" s="59">
        <f t="shared" si="0"/>
        <v>596695</v>
      </c>
    </row>
    <row r="8" spans="1:8" ht="25.5">
      <c r="A8" s="55" t="s">
        <v>12</v>
      </c>
      <c r="B8" s="64" t="s">
        <v>498</v>
      </c>
      <c r="C8" s="64" t="s">
        <v>499</v>
      </c>
      <c r="D8" s="64" t="s">
        <v>500</v>
      </c>
      <c r="E8" s="65" t="s">
        <v>3</v>
      </c>
      <c r="F8" s="57">
        <v>10</v>
      </c>
      <c r="G8" s="57">
        <v>3228.5</v>
      </c>
      <c r="H8" s="59">
        <f t="shared" si="0"/>
        <v>32285</v>
      </c>
    </row>
    <row r="9" spans="1:8" ht="25.5">
      <c r="A9" s="55" t="s">
        <v>15</v>
      </c>
      <c r="B9" s="64" t="s">
        <v>498</v>
      </c>
      <c r="C9" s="64" t="s">
        <v>498</v>
      </c>
      <c r="D9" s="64" t="s">
        <v>502</v>
      </c>
      <c r="E9" s="65" t="s">
        <v>3</v>
      </c>
      <c r="F9" s="57">
        <v>10</v>
      </c>
      <c r="G9" s="57">
        <v>5448.85</v>
      </c>
      <c r="H9" s="59">
        <f t="shared" si="0"/>
        <v>54488.5</v>
      </c>
    </row>
    <row r="10" spans="1:8">
      <c r="A10" s="55" t="s">
        <v>18</v>
      </c>
      <c r="B10" s="66" t="s">
        <v>80</v>
      </c>
      <c r="C10" s="67" t="s">
        <v>81</v>
      </c>
      <c r="D10" s="66" t="s">
        <v>82</v>
      </c>
      <c r="E10" s="62" t="s">
        <v>3</v>
      </c>
      <c r="F10" s="57">
        <v>200</v>
      </c>
      <c r="G10" s="57">
        <v>594.1</v>
      </c>
      <c r="H10" s="59">
        <f t="shared" si="0"/>
        <v>118820</v>
      </c>
    </row>
    <row r="11" spans="1:8" ht="25.5">
      <c r="A11" s="55" t="s">
        <v>21</v>
      </c>
      <c r="B11" s="64" t="s">
        <v>80</v>
      </c>
      <c r="C11" s="64" t="s">
        <v>80</v>
      </c>
      <c r="D11" s="64" t="s">
        <v>504</v>
      </c>
      <c r="E11" s="65" t="s">
        <v>59</v>
      </c>
      <c r="F11" s="57">
        <v>750</v>
      </c>
      <c r="G11" s="57">
        <v>90.75</v>
      </c>
      <c r="H11" s="59">
        <f t="shared" si="0"/>
        <v>68062.5</v>
      </c>
    </row>
    <row r="12" spans="1:8" ht="51">
      <c r="A12" s="55" t="s">
        <v>24</v>
      </c>
      <c r="B12" s="64" t="s">
        <v>506</v>
      </c>
      <c r="C12" s="64" t="s">
        <v>506</v>
      </c>
      <c r="D12" s="61" t="s">
        <v>507</v>
      </c>
      <c r="E12" s="65" t="s">
        <v>3</v>
      </c>
      <c r="F12" s="63">
        <v>1000</v>
      </c>
      <c r="G12" s="63">
        <v>97.79</v>
      </c>
      <c r="H12" s="59">
        <f t="shared" si="0"/>
        <v>97790</v>
      </c>
    </row>
    <row r="13" spans="1:8" ht="25.5">
      <c r="A13" s="55" t="s">
        <v>25</v>
      </c>
      <c r="B13" s="64" t="s">
        <v>509</v>
      </c>
      <c r="C13" s="64" t="s">
        <v>509</v>
      </c>
      <c r="D13" s="61" t="s">
        <v>510</v>
      </c>
      <c r="E13" s="65" t="s">
        <v>511</v>
      </c>
      <c r="F13" s="63">
        <v>180</v>
      </c>
      <c r="G13" s="63">
        <v>187</v>
      </c>
      <c r="H13" s="59">
        <f t="shared" si="0"/>
        <v>33660</v>
      </c>
    </row>
    <row r="14" spans="1:8" ht="25.5">
      <c r="A14" s="55" t="s">
        <v>27</v>
      </c>
      <c r="B14" s="64" t="s">
        <v>513</v>
      </c>
      <c r="C14" s="64" t="s">
        <v>514</v>
      </c>
      <c r="D14" s="64" t="s">
        <v>515</v>
      </c>
      <c r="E14" s="65" t="s">
        <v>59</v>
      </c>
      <c r="F14" s="57">
        <v>2100</v>
      </c>
      <c r="G14" s="57">
        <v>13.91</v>
      </c>
      <c r="H14" s="59">
        <f t="shared" si="0"/>
        <v>29211</v>
      </c>
    </row>
    <row r="15" spans="1:8">
      <c r="A15" s="55" t="s">
        <v>29</v>
      </c>
      <c r="B15" s="64" t="s">
        <v>517</v>
      </c>
      <c r="C15" s="64" t="s">
        <v>518</v>
      </c>
      <c r="D15" s="64" t="s">
        <v>519</v>
      </c>
      <c r="E15" s="65" t="s">
        <v>86</v>
      </c>
      <c r="F15" s="57">
        <v>2800</v>
      </c>
      <c r="G15" s="57">
        <v>58.3</v>
      </c>
      <c r="H15" s="59">
        <f t="shared" si="0"/>
        <v>163240</v>
      </c>
    </row>
    <row r="16" spans="1:8">
      <c r="A16" s="55" t="s">
        <v>32</v>
      </c>
      <c r="B16" s="64" t="s">
        <v>517</v>
      </c>
      <c r="C16" s="64" t="s">
        <v>521</v>
      </c>
      <c r="D16" s="64" t="s">
        <v>522</v>
      </c>
      <c r="E16" s="65" t="s">
        <v>86</v>
      </c>
      <c r="F16" s="57">
        <v>2800</v>
      </c>
      <c r="G16" s="57">
        <v>30.8</v>
      </c>
      <c r="H16" s="59">
        <f t="shared" si="0"/>
        <v>86240</v>
      </c>
    </row>
    <row r="17" spans="1:8">
      <c r="A17" s="55" t="s">
        <v>35</v>
      </c>
      <c r="B17" s="64" t="s">
        <v>524</v>
      </c>
      <c r="C17" s="64" t="s">
        <v>524</v>
      </c>
      <c r="D17" s="64" t="s">
        <v>525</v>
      </c>
      <c r="E17" s="65" t="s">
        <v>86</v>
      </c>
      <c r="F17" s="57">
        <v>200</v>
      </c>
      <c r="G17" s="57">
        <v>14.96</v>
      </c>
      <c r="H17" s="59">
        <f t="shared" si="0"/>
        <v>2992</v>
      </c>
    </row>
    <row r="18" spans="1:8" ht="38.25">
      <c r="A18" s="55" t="s">
        <v>36</v>
      </c>
      <c r="B18" s="61" t="s">
        <v>83</v>
      </c>
      <c r="C18" s="61" t="s">
        <v>84</v>
      </c>
      <c r="D18" s="61" t="s">
        <v>85</v>
      </c>
      <c r="E18" s="62" t="s">
        <v>86</v>
      </c>
      <c r="F18" s="57">
        <v>100</v>
      </c>
      <c r="G18" s="57">
        <v>121.1</v>
      </c>
      <c r="H18" s="59">
        <f t="shared" si="0"/>
        <v>12110</v>
      </c>
    </row>
    <row r="19" spans="1:8" ht="63.75">
      <c r="A19" s="55" t="s">
        <v>40</v>
      </c>
      <c r="B19" s="64" t="s">
        <v>83</v>
      </c>
      <c r="C19" s="64" t="s">
        <v>527</v>
      </c>
      <c r="D19" s="64" t="s">
        <v>528</v>
      </c>
      <c r="E19" s="65" t="s">
        <v>3</v>
      </c>
      <c r="F19" s="57">
        <v>200</v>
      </c>
      <c r="G19" s="57">
        <v>222.48</v>
      </c>
      <c r="H19" s="59">
        <f t="shared" si="0"/>
        <v>44496</v>
      </c>
    </row>
    <row r="20" spans="1:8" ht="102">
      <c r="A20" s="55" t="s">
        <v>42</v>
      </c>
      <c r="B20" s="64" t="s">
        <v>530</v>
      </c>
      <c r="C20" s="64" t="s">
        <v>530</v>
      </c>
      <c r="D20" s="64" t="s">
        <v>531</v>
      </c>
      <c r="E20" s="65" t="s">
        <v>3</v>
      </c>
      <c r="F20" s="57">
        <v>7500</v>
      </c>
      <c r="G20" s="57">
        <v>28.05</v>
      </c>
      <c r="H20" s="59">
        <f t="shared" si="0"/>
        <v>210375</v>
      </c>
    </row>
    <row r="21" spans="1:8" ht="51">
      <c r="A21" s="55" t="s">
        <v>45</v>
      </c>
      <c r="B21" s="64" t="s">
        <v>530</v>
      </c>
      <c r="C21" s="64" t="s">
        <v>530</v>
      </c>
      <c r="D21" s="64" t="s">
        <v>533</v>
      </c>
      <c r="E21" s="65" t="s">
        <v>3</v>
      </c>
      <c r="F21" s="57">
        <v>10000</v>
      </c>
      <c r="G21" s="57">
        <v>30.25</v>
      </c>
      <c r="H21" s="59">
        <f t="shared" si="0"/>
        <v>302500</v>
      </c>
    </row>
    <row r="22" spans="1:8" ht="25.5">
      <c r="A22" s="55" t="s">
        <v>48</v>
      </c>
      <c r="B22" s="61" t="s">
        <v>87</v>
      </c>
      <c r="C22" s="61"/>
      <c r="D22" s="61" t="s">
        <v>88</v>
      </c>
      <c r="E22" s="62" t="s">
        <v>89</v>
      </c>
      <c r="F22" s="57">
        <v>500</v>
      </c>
      <c r="G22" s="57">
        <v>4.8</v>
      </c>
      <c r="H22" s="59">
        <f t="shared" si="0"/>
        <v>2400</v>
      </c>
    </row>
    <row r="23" spans="1:8">
      <c r="A23" s="55" t="s">
        <v>50</v>
      </c>
      <c r="B23" s="61" t="s">
        <v>90</v>
      </c>
      <c r="C23" s="61"/>
      <c r="D23" s="61" t="s">
        <v>91</v>
      </c>
      <c r="E23" s="62" t="s">
        <v>89</v>
      </c>
      <c r="F23" s="57">
        <v>2000</v>
      </c>
      <c r="G23" s="57">
        <v>10.8</v>
      </c>
      <c r="H23" s="59">
        <f t="shared" si="0"/>
        <v>21600</v>
      </c>
    </row>
    <row r="24" spans="1:8" ht="102">
      <c r="A24" s="55" t="s">
        <v>53</v>
      </c>
      <c r="B24" s="64" t="s">
        <v>535</v>
      </c>
      <c r="C24" s="64" t="s">
        <v>536</v>
      </c>
      <c r="D24" s="64" t="s">
        <v>537</v>
      </c>
      <c r="E24" s="65" t="s">
        <v>3</v>
      </c>
      <c r="F24" s="57">
        <v>2000</v>
      </c>
      <c r="G24" s="57">
        <v>449.35</v>
      </c>
      <c r="H24" s="59">
        <f t="shared" si="0"/>
        <v>898700</v>
      </c>
    </row>
    <row r="25" spans="1:8" ht="38.25">
      <c r="A25" s="55" t="s">
        <v>135</v>
      </c>
      <c r="B25" s="60" t="s">
        <v>92</v>
      </c>
      <c r="C25" s="60" t="s">
        <v>93</v>
      </c>
      <c r="D25" s="61" t="s">
        <v>94</v>
      </c>
      <c r="E25" s="62" t="s">
        <v>89</v>
      </c>
      <c r="F25" s="57">
        <v>500</v>
      </c>
      <c r="G25" s="57">
        <v>3.1</v>
      </c>
      <c r="H25" s="59">
        <f t="shared" si="0"/>
        <v>1550</v>
      </c>
    </row>
    <row r="26" spans="1:8" ht="25.5">
      <c r="A26" s="55" t="s">
        <v>137</v>
      </c>
      <c r="B26" s="64" t="s">
        <v>92</v>
      </c>
      <c r="C26" s="64" t="s">
        <v>92</v>
      </c>
      <c r="D26" s="64" t="s">
        <v>539</v>
      </c>
      <c r="E26" s="65" t="s">
        <v>59</v>
      </c>
      <c r="F26" s="57">
        <v>9000</v>
      </c>
      <c r="G26" s="57">
        <v>8.3699999999999992</v>
      </c>
      <c r="H26" s="59">
        <f t="shared" si="0"/>
        <v>75330</v>
      </c>
    </row>
    <row r="27" spans="1:8" ht="38.25">
      <c r="A27" s="55" t="s">
        <v>139</v>
      </c>
      <c r="B27" s="64" t="s">
        <v>92</v>
      </c>
      <c r="C27" s="64" t="s">
        <v>541</v>
      </c>
      <c r="D27" s="64" t="s">
        <v>542</v>
      </c>
      <c r="E27" s="65" t="s">
        <v>3</v>
      </c>
      <c r="F27" s="57">
        <v>24</v>
      </c>
      <c r="G27" s="57">
        <v>269.17</v>
      </c>
      <c r="H27" s="59">
        <f t="shared" si="0"/>
        <v>6460.08</v>
      </c>
    </row>
    <row r="28" spans="1:8" ht="38.25">
      <c r="A28" s="55" t="s">
        <v>143</v>
      </c>
      <c r="B28" s="64" t="s">
        <v>544</v>
      </c>
      <c r="C28" s="64" t="s">
        <v>544</v>
      </c>
      <c r="D28" s="64" t="s">
        <v>545</v>
      </c>
      <c r="E28" s="65" t="s">
        <v>86</v>
      </c>
      <c r="F28" s="57">
        <v>100</v>
      </c>
      <c r="G28" s="57">
        <v>16.5</v>
      </c>
      <c r="H28" s="59">
        <f t="shared" si="0"/>
        <v>1650</v>
      </c>
    </row>
    <row r="29" spans="1:8" ht="38.25">
      <c r="A29" s="55" t="s">
        <v>147</v>
      </c>
      <c r="B29" s="64" t="s">
        <v>547</v>
      </c>
      <c r="C29" s="64" t="s">
        <v>548</v>
      </c>
      <c r="D29" s="64" t="s">
        <v>549</v>
      </c>
      <c r="E29" s="65" t="s">
        <v>59</v>
      </c>
      <c r="F29" s="57">
        <v>600</v>
      </c>
      <c r="G29" s="57">
        <v>8.99</v>
      </c>
      <c r="H29" s="59">
        <f t="shared" si="0"/>
        <v>5394</v>
      </c>
    </row>
    <row r="30" spans="1:8">
      <c r="A30" s="55" t="s">
        <v>151</v>
      </c>
      <c r="B30" s="64" t="s">
        <v>551</v>
      </c>
      <c r="C30" s="64" t="s">
        <v>552</v>
      </c>
      <c r="D30" s="64" t="s">
        <v>553</v>
      </c>
      <c r="E30" s="65" t="s">
        <v>86</v>
      </c>
      <c r="F30" s="57">
        <v>120</v>
      </c>
      <c r="G30" s="57">
        <v>23.65</v>
      </c>
      <c r="H30" s="59">
        <f t="shared" si="0"/>
        <v>2838</v>
      </c>
    </row>
    <row r="31" spans="1:8" ht="25.5">
      <c r="A31" s="55" t="s">
        <v>155</v>
      </c>
      <c r="B31" s="61" t="s">
        <v>95</v>
      </c>
      <c r="C31" s="61" t="s">
        <v>96</v>
      </c>
      <c r="D31" s="61" t="s">
        <v>97</v>
      </c>
      <c r="E31" s="62" t="s">
        <v>86</v>
      </c>
      <c r="F31" s="57">
        <v>2000</v>
      </c>
      <c r="G31" s="57">
        <v>8.6</v>
      </c>
      <c r="H31" s="59">
        <f t="shared" si="0"/>
        <v>17200</v>
      </c>
    </row>
    <row r="32" spans="1:8" ht="38.25">
      <c r="A32" s="55" t="s">
        <v>157</v>
      </c>
      <c r="B32" s="64" t="s">
        <v>95</v>
      </c>
      <c r="C32" s="64" t="s">
        <v>555</v>
      </c>
      <c r="D32" s="64" t="s">
        <v>556</v>
      </c>
      <c r="E32" s="65" t="s">
        <v>86</v>
      </c>
      <c r="F32" s="57">
        <v>1500</v>
      </c>
      <c r="G32" s="57">
        <v>4.57</v>
      </c>
      <c r="H32" s="59">
        <f t="shared" si="0"/>
        <v>6855</v>
      </c>
    </row>
    <row r="33" spans="1:8" ht="25.5">
      <c r="A33" s="55" t="s">
        <v>161</v>
      </c>
      <c r="B33" s="64" t="s">
        <v>95</v>
      </c>
      <c r="C33" s="64" t="s">
        <v>95</v>
      </c>
      <c r="D33" s="64" t="s">
        <v>558</v>
      </c>
      <c r="E33" s="65" t="s">
        <v>86</v>
      </c>
      <c r="F33" s="57">
        <v>1500</v>
      </c>
      <c r="G33" s="57">
        <v>1.61</v>
      </c>
      <c r="H33" s="59">
        <f t="shared" si="0"/>
        <v>2415</v>
      </c>
    </row>
    <row r="34" spans="1:8">
      <c r="A34" s="55" t="s">
        <v>164</v>
      </c>
      <c r="B34" s="60" t="s">
        <v>98</v>
      </c>
      <c r="C34" s="60" t="s">
        <v>98</v>
      </c>
      <c r="D34" s="61" t="s">
        <v>99</v>
      </c>
      <c r="E34" s="62" t="s">
        <v>100</v>
      </c>
      <c r="F34" s="57">
        <v>3</v>
      </c>
      <c r="G34" s="57">
        <v>398.1</v>
      </c>
      <c r="H34" s="59">
        <f t="shared" si="0"/>
        <v>1194.3000000000002</v>
      </c>
    </row>
    <row r="35" spans="1:8" ht="25.5">
      <c r="A35" s="55" t="s">
        <v>168</v>
      </c>
      <c r="B35" s="64" t="s">
        <v>560</v>
      </c>
      <c r="C35" s="64" t="s">
        <v>561</v>
      </c>
      <c r="D35" s="64" t="s">
        <v>562</v>
      </c>
      <c r="E35" s="65" t="s">
        <v>59</v>
      </c>
      <c r="F35" s="57">
        <v>5000</v>
      </c>
      <c r="G35" s="57">
        <v>4.84</v>
      </c>
      <c r="H35" s="59">
        <f t="shared" si="0"/>
        <v>24200</v>
      </c>
    </row>
    <row r="36" spans="1:8" ht="25.5">
      <c r="A36" s="55" t="s">
        <v>171</v>
      </c>
      <c r="B36" s="64" t="s">
        <v>560</v>
      </c>
      <c r="C36" s="64" t="s">
        <v>561</v>
      </c>
      <c r="D36" s="64" t="s">
        <v>564</v>
      </c>
      <c r="E36" s="65" t="s">
        <v>59</v>
      </c>
      <c r="F36" s="57">
        <v>500</v>
      </c>
      <c r="G36" s="57">
        <v>10.23</v>
      </c>
      <c r="H36" s="59">
        <f t="shared" si="0"/>
        <v>5115</v>
      </c>
    </row>
    <row r="37" spans="1:8" ht="38.25">
      <c r="A37" s="55" t="s">
        <v>175</v>
      </c>
      <c r="B37" s="64" t="s">
        <v>566</v>
      </c>
      <c r="C37" s="64" t="s">
        <v>567</v>
      </c>
      <c r="D37" s="64" t="s">
        <v>568</v>
      </c>
      <c r="E37" s="65" t="s">
        <v>3</v>
      </c>
      <c r="F37" s="57">
        <v>200</v>
      </c>
      <c r="G37" s="57">
        <v>21.48</v>
      </c>
      <c r="H37" s="59">
        <f t="shared" si="0"/>
        <v>4296</v>
      </c>
    </row>
    <row r="38" spans="1:8">
      <c r="A38" s="55" t="s">
        <v>178</v>
      </c>
      <c r="B38" s="60" t="s">
        <v>101</v>
      </c>
      <c r="C38" s="60" t="s">
        <v>101</v>
      </c>
      <c r="D38" s="61" t="s">
        <v>102</v>
      </c>
      <c r="E38" s="62" t="s">
        <v>103</v>
      </c>
      <c r="F38" s="57">
        <v>200</v>
      </c>
      <c r="G38" s="57">
        <v>3.7</v>
      </c>
      <c r="H38" s="59">
        <f t="shared" si="0"/>
        <v>740</v>
      </c>
    </row>
    <row r="39" spans="1:8" ht="25.5">
      <c r="A39" s="55" t="s">
        <v>182</v>
      </c>
      <c r="B39" s="64" t="s">
        <v>577</v>
      </c>
      <c r="C39" s="64" t="s">
        <v>578</v>
      </c>
      <c r="D39" s="64" t="s">
        <v>579</v>
      </c>
      <c r="E39" s="65" t="s">
        <v>86</v>
      </c>
      <c r="F39" s="57">
        <v>3120</v>
      </c>
      <c r="G39" s="57">
        <v>21.01</v>
      </c>
      <c r="H39" s="59">
        <f t="shared" si="0"/>
        <v>65551.200000000012</v>
      </c>
    </row>
    <row r="40" spans="1:8" ht="25.5">
      <c r="A40" s="55" t="s">
        <v>186</v>
      </c>
      <c r="B40" s="66" t="s">
        <v>104</v>
      </c>
      <c r="C40" s="66" t="s">
        <v>104</v>
      </c>
      <c r="D40" s="56" t="s">
        <v>105</v>
      </c>
      <c r="E40" s="55" t="s">
        <v>3</v>
      </c>
      <c r="F40" s="57">
        <v>500</v>
      </c>
      <c r="G40" s="57">
        <v>37.200000000000003</v>
      </c>
      <c r="H40" s="59">
        <f t="shared" si="0"/>
        <v>18600</v>
      </c>
    </row>
    <row r="41" spans="1:8" ht="27.75" customHeight="1">
      <c r="A41" s="55" t="s">
        <v>190</v>
      </c>
      <c r="B41" s="60" t="s">
        <v>106</v>
      </c>
      <c r="C41" s="60" t="s">
        <v>106</v>
      </c>
      <c r="D41" s="60" t="s">
        <v>107</v>
      </c>
      <c r="E41" s="62" t="s">
        <v>3</v>
      </c>
      <c r="F41" s="57">
        <v>100</v>
      </c>
      <c r="G41" s="57">
        <v>127.4</v>
      </c>
      <c r="H41" s="59">
        <f t="shared" si="0"/>
        <v>12740</v>
      </c>
    </row>
    <row r="42" spans="1:8">
      <c r="A42" s="55" t="s">
        <v>193</v>
      </c>
      <c r="B42" s="66" t="s">
        <v>108</v>
      </c>
      <c r="C42" s="66" t="s">
        <v>108</v>
      </c>
      <c r="D42" s="56" t="s">
        <v>109</v>
      </c>
      <c r="E42" s="55" t="s">
        <v>3</v>
      </c>
      <c r="F42" s="57">
        <v>50</v>
      </c>
      <c r="G42" s="57">
        <v>42.5</v>
      </c>
      <c r="H42" s="59">
        <f t="shared" si="0"/>
        <v>2125</v>
      </c>
    </row>
    <row r="43" spans="1:8" ht="51">
      <c r="A43" s="55" t="s">
        <v>196</v>
      </c>
      <c r="B43" s="64" t="s">
        <v>581</v>
      </c>
      <c r="C43" s="64" t="s">
        <v>582</v>
      </c>
      <c r="D43" s="64" t="s">
        <v>583</v>
      </c>
      <c r="E43" s="65" t="s">
        <v>404</v>
      </c>
      <c r="F43" s="57">
        <v>300</v>
      </c>
      <c r="G43" s="57">
        <v>688.27</v>
      </c>
      <c r="H43" s="59">
        <f t="shared" si="0"/>
        <v>206481</v>
      </c>
    </row>
    <row r="44" spans="1:8" ht="25.5">
      <c r="A44" s="55" t="s">
        <v>199</v>
      </c>
      <c r="B44" s="66" t="s">
        <v>110</v>
      </c>
      <c r="C44" s="66" t="s">
        <v>110</v>
      </c>
      <c r="D44" s="56" t="s">
        <v>111</v>
      </c>
      <c r="E44" s="55" t="s">
        <v>89</v>
      </c>
      <c r="F44" s="57">
        <v>500</v>
      </c>
      <c r="G44" s="57">
        <v>0.8</v>
      </c>
      <c r="H44" s="59">
        <f t="shared" si="0"/>
        <v>400</v>
      </c>
    </row>
    <row r="45" spans="1:8" ht="25.5">
      <c r="A45" s="55" t="s">
        <v>201</v>
      </c>
      <c r="B45" s="64" t="s">
        <v>585</v>
      </c>
      <c r="C45" s="64" t="s">
        <v>586</v>
      </c>
      <c r="D45" s="64" t="s">
        <v>587</v>
      </c>
      <c r="E45" s="65" t="s">
        <v>3</v>
      </c>
      <c r="F45" s="57">
        <v>10</v>
      </c>
      <c r="G45" s="57">
        <v>967.45</v>
      </c>
      <c r="H45" s="59">
        <f t="shared" si="0"/>
        <v>9674.5</v>
      </c>
    </row>
    <row r="46" spans="1:8" ht="38.25">
      <c r="A46" s="55" t="s">
        <v>204</v>
      </c>
      <c r="B46" s="64" t="s">
        <v>589</v>
      </c>
      <c r="C46" s="64" t="s">
        <v>590</v>
      </c>
      <c r="D46" s="64" t="s">
        <v>591</v>
      </c>
      <c r="E46" s="65" t="s">
        <v>86</v>
      </c>
      <c r="F46" s="57">
        <v>100</v>
      </c>
      <c r="G46" s="57">
        <v>5.73</v>
      </c>
      <c r="H46" s="59">
        <f t="shared" si="0"/>
        <v>573</v>
      </c>
    </row>
    <row r="47" spans="1:8" ht="38.25">
      <c r="A47" s="55" t="s">
        <v>207</v>
      </c>
      <c r="B47" s="64" t="s">
        <v>589</v>
      </c>
      <c r="C47" s="64" t="s">
        <v>593</v>
      </c>
      <c r="D47" s="64" t="s">
        <v>594</v>
      </c>
      <c r="E47" s="65" t="s">
        <v>59</v>
      </c>
      <c r="F47" s="57">
        <v>225</v>
      </c>
      <c r="G47" s="57">
        <v>121.16</v>
      </c>
      <c r="H47" s="59">
        <f t="shared" si="0"/>
        <v>27261</v>
      </c>
    </row>
    <row r="48" spans="1:8" ht="25.5">
      <c r="A48" s="55" t="s">
        <v>211</v>
      </c>
      <c r="B48" s="64" t="s">
        <v>596</v>
      </c>
      <c r="C48" s="64" t="s">
        <v>597</v>
      </c>
      <c r="D48" s="64" t="s">
        <v>598</v>
      </c>
      <c r="E48" s="65" t="s">
        <v>86</v>
      </c>
      <c r="F48" s="57">
        <v>448</v>
      </c>
      <c r="G48" s="57">
        <v>29.15</v>
      </c>
      <c r="H48" s="59">
        <f t="shared" si="0"/>
        <v>13059.199999999999</v>
      </c>
    </row>
    <row r="49" spans="1:8" ht="25.5">
      <c r="A49" s="55" t="s">
        <v>214</v>
      </c>
      <c r="B49" s="60" t="s">
        <v>112</v>
      </c>
      <c r="C49" s="60" t="s">
        <v>112</v>
      </c>
      <c r="D49" s="61" t="s">
        <v>113</v>
      </c>
      <c r="E49" s="62" t="s">
        <v>59</v>
      </c>
      <c r="F49" s="57">
        <v>500</v>
      </c>
      <c r="G49" s="57">
        <v>17.3</v>
      </c>
      <c r="H49" s="59">
        <f t="shared" si="0"/>
        <v>8650</v>
      </c>
    </row>
    <row r="50" spans="1:8" ht="38.25">
      <c r="A50" s="55" t="s">
        <v>217</v>
      </c>
      <c r="B50" s="60" t="s">
        <v>114</v>
      </c>
      <c r="C50" s="60" t="s">
        <v>115</v>
      </c>
      <c r="D50" s="61" t="s">
        <v>116</v>
      </c>
      <c r="E50" s="62" t="s">
        <v>3</v>
      </c>
      <c r="F50" s="57">
        <v>30</v>
      </c>
      <c r="G50" s="57">
        <v>833</v>
      </c>
      <c r="H50" s="59">
        <f t="shared" si="0"/>
        <v>24990</v>
      </c>
    </row>
    <row r="51" spans="1:8" ht="51">
      <c r="A51" s="55" t="s">
        <v>220</v>
      </c>
      <c r="B51" s="64" t="s">
        <v>600</v>
      </c>
      <c r="C51" s="64" t="s">
        <v>601</v>
      </c>
      <c r="D51" s="64" t="s">
        <v>602</v>
      </c>
      <c r="E51" s="65" t="s">
        <v>59</v>
      </c>
      <c r="F51" s="57">
        <v>100</v>
      </c>
      <c r="G51" s="57">
        <v>154</v>
      </c>
      <c r="H51" s="59">
        <f t="shared" si="0"/>
        <v>15400</v>
      </c>
    </row>
    <row r="52" spans="1:8" ht="25.5">
      <c r="A52" s="55" t="s">
        <v>222</v>
      </c>
      <c r="B52" s="64" t="s">
        <v>604</v>
      </c>
      <c r="C52" s="64" t="s">
        <v>605</v>
      </c>
      <c r="D52" s="64" t="s">
        <v>606</v>
      </c>
      <c r="E52" s="65" t="s">
        <v>59</v>
      </c>
      <c r="F52" s="57">
        <v>1200</v>
      </c>
      <c r="G52" s="57">
        <v>9.77</v>
      </c>
      <c r="H52" s="59">
        <f t="shared" si="0"/>
        <v>11724</v>
      </c>
    </row>
    <row r="53" spans="1:8">
      <c r="A53" s="55" t="s">
        <v>226</v>
      </c>
      <c r="B53" s="66" t="s">
        <v>117</v>
      </c>
      <c r="C53" s="66" t="s">
        <v>117</v>
      </c>
      <c r="D53" s="66" t="s">
        <v>118</v>
      </c>
      <c r="E53" s="55" t="s">
        <v>119</v>
      </c>
      <c r="F53" s="57">
        <v>500</v>
      </c>
      <c r="G53" s="57">
        <v>28.9</v>
      </c>
      <c r="H53" s="59">
        <f t="shared" si="0"/>
        <v>14450</v>
      </c>
    </row>
    <row r="54" spans="1:8" ht="38.25">
      <c r="A54" s="55" t="s">
        <v>230</v>
      </c>
      <c r="B54" s="64" t="s">
        <v>608</v>
      </c>
      <c r="C54" s="64" t="s">
        <v>609</v>
      </c>
      <c r="D54" s="64" t="s">
        <v>610</v>
      </c>
      <c r="E54" s="65" t="s">
        <v>3</v>
      </c>
      <c r="F54" s="57">
        <v>150</v>
      </c>
      <c r="G54" s="57">
        <v>271.86</v>
      </c>
      <c r="H54" s="59">
        <f t="shared" si="0"/>
        <v>40779</v>
      </c>
    </row>
    <row r="55" spans="1:8">
      <c r="A55" s="55" t="s">
        <v>234</v>
      </c>
      <c r="B55" s="60" t="s">
        <v>120</v>
      </c>
      <c r="C55" s="67" t="s">
        <v>121</v>
      </c>
      <c r="D55" s="61" t="s">
        <v>122</v>
      </c>
      <c r="E55" s="62" t="s">
        <v>59</v>
      </c>
      <c r="F55" s="57">
        <v>500</v>
      </c>
      <c r="G55" s="57">
        <v>73.7</v>
      </c>
      <c r="H55" s="59">
        <f t="shared" si="0"/>
        <v>36850</v>
      </c>
    </row>
    <row r="56" spans="1:8" ht="25.5">
      <c r="A56" s="55" t="s">
        <v>238</v>
      </c>
      <c r="B56" s="64" t="s">
        <v>612</v>
      </c>
      <c r="C56" s="64" t="s">
        <v>613</v>
      </c>
      <c r="D56" s="64" t="s">
        <v>614</v>
      </c>
      <c r="E56" s="65" t="s">
        <v>3</v>
      </c>
      <c r="F56" s="57">
        <v>200</v>
      </c>
      <c r="G56" s="57">
        <v>524.70000000000005</v>
      </c>
      <c r="H56" s="59">
        <f t="shared" si="0"/>
        <v>104940.00000000001</v>
      </c>
    </row>
    <row r="57" spans="1:8">
      <c r="A57" s="55" t="s">
        <v>242</v>
      </c>
      <c r="B57" s="64" t="s">
        <v>616</v>
      </c>
      <c r="C57" s="64" t="s">
        <v>616</v>
      </c>
      <c r="D57" s="64" t="s">
        <v>617</v>
      </c>
      <c r="E57" s="65" t="s">
        <v>86</v>
      </c>
      <c r="F57" s="63">
        <v>200</v>
      </c>
      <c r="G57" s="63">
        <v>22.55</v>
      </c>
      <c r="H57" s="59">
        <f t="shared" si="0"/>
        <v>4510</v>
      </c>
    </row>
    <row r="58" spans="1:8" ht="38.25">
      <c r="A58" s="55" t="s">
        <v>246</v>
      </c>
      <c r="B58" s="60" t="s">
        <v>123</v>
      </c>
      <c r="C58" s="67" t="s">
        <v>124</v>
      </c>
      <c r="D58" s="61" t="s">
        <v>125</v>
      </c>
      <c r="E58" s="62" t="s">
        <v>3</v>
      </c>
      <c r="F58" s="57">
        <v>100</v>
      </c>
      <c r="G58" s="57">
        <v>374.7</v>
      </c>
      <c r="H58" s="59">
        <f t="shared" si="0"/>
        <v>37470</v>
      </c>
    </row>
    <row r="59" spans="1:8" ht="25.5">
      <c r="A59" s="55" t="s">
        <v>249</v>
      </c>
      <c r="B59" s="60" t="s">
        <v>126</v>
      </c>
      <c r="C59" s="67" t="s">
        <v>127</v>
      </c>
      <c r="D59" s="61" t="s">
        <v>128</v>
      </c>
      <c r="E59" s="62" t="s">
        <v>89</v>
      </c>
      <c r="F59" s="57">
        <v>1000</v>
      </c>
      <c r="G59" s="57">
        <v>4.5</v>
      </c>
      <c r="H59" s="59">
        <f t="shared" si="0"/>
        <v>4500</v>
      </c>
    </row>
    <row r="60" spans="1:8" ht="25.5">
      <c r="A60" s="55" t="s">
        <v>253</v>
      </c>
      <c r="B60" s="66" t="s">
        <v>129</v>
      </c>
      <c r="C60" s="56" t="s">
        <v>130</v>
      </c>
      <c r="D60" s="56" t="s">
        <v>131</v>
      </c>
      <c r="E60" s="55" t="s">
        <v>3</v>
      </c>
      <c r="F60" s="57">
        <v>50</v>
      </c>
      <c r="G60" s="57">
        <v>109.3</v>
      </c>
      <c r="H60" s="59">
        <f t="shared" si="0"/>
        <v>5465</v>
      </c>
    </row>
    <row r="61" spans="1:8" ht="76.5">
      <c r="A61" s="55" t="s">
        <v>256</v>
      </c>
      <c r="B61" s="64" t="s">
        <v>619</v>
      </c>
      <c r="C61" s="64" t="s">
        <v>619</v>
      </c>
      <c r="D61" s="64" t="s">
        <v>620</v>
      </c>
      <c r="E61" s="65" t="s">
        <v>59</v>
      </c>
      <c r="F61" s="57">
        <v>750</v>
      </c>
      <c r="G61" s="57">
        <v>9.6999999999999993</v>
      </c>
      <c r="H61" s="59">
        <f t="shared" si="0"/>
        <v>7274.9999999999991</v>
      </c>
    </row>
    <row r="62" spans="1:8" ht="51">
      <c r="A62" s="55" t="s">
        <v>259</v>
      </c>
      <c r="B62" s="66" t="s">
        <v>132</v>
      </c>
      <c r="C62" s="56" t="s">
        <v>133</v>
      </c>
      <c r="D62" s="56" t="s">
        <v>134</v>
      </c>
      <c r="E62" s="55" t="s">
        <v>3</v>
      </c>
      <c r="F62" s="57">
        <v>10</v>
      </c>
      <c r="G62" s="57">
        <v>496.1</v>
      </c>
      <c r="H62" s="59">
        <f t="shared" si="0"/>
        <v>4961</v>
      </c>
    </row>
    <row r="63" spans="1:8" ht="25.5">
      <c r="A63" s="55" t="s">
        <v>261</v>
      </c>
      <c r="B63" s="64" t="s">
        <v>622</v>
      </c>
      <c r="C63" s="64" t="s">
        <v>623</v>
      </c>
      <c r="D63" s="64" t="s">
        <v>624</v>
      </c>
      <c r="E63" s="65" t="s">
        <v>3</v>
      </c>
      <c r="F63" s="57">
        <v>200</v>
      </c>
      <c r="G63" s="57">
        <v>371.69</v>
      </c>
      <c r="H63" s="59">
        <f t="shared" si="0"/>
        <v>74338</v>
      </c>
    </row>
    <row r="64" spans="1:8" ht="25.5">
      <c r="A64" s="55" t="s">
        <v>265</v>
      </c>
      <c r="B64" s="64" t="s">
        <v>622</v>
      </c>
      <c r="C64" s="64" t="s">
        <v>626</v>
      </c>
      <c r="D64" s="64" t="s">
        <v>627</v>
      </c>
      <c r="E64" s="65" t="s">
        <v>3</v>
      </c>
      <c r="F64" s="57">
        <v>750</v>
      </c>
      <c r="G64" s="57">
        <v>378.4</v>
      </c>
      <c r="H64" s="59">
        <f t="shared" si="0"/>
        <v>283800</v>
      </c>
    </row>
    <row r="65" spans="1:8" ht="25.5">
      <c r="A65" s="55" t="s">
        <v>269</v>
      </c>
      <c r="B65" s="60" t="s">
        <v>1</v>
      </c>
      <c r="C65" s="61" t="s">
        <v>2</v>
      </c>
      <c r="D65" s="61" t="s">
        <v>136</v>
      </c>
      <c r="E65" s="62" t="s">
        <v>3</v>
      </c>
      <c r="F65" s="57">
        <v>5000</v>
      </c>
      <c r="G65" s="57">
        <v>125</v>
      </c>
      <c r="H65" s="59">
        <f t="shared" si="0"/>
        <v>625000</v>
      </c>
    </row>
    <row r="66" spans="1:8" ht="25.5">
      <c r="A66" s="55" t="s">
        <v>273</v>
      </c>
      <c r="B66" s="60" t="s">
        <v>1</v>
      </c>
      <c r="C66" s="61" t="s">
        <v>2</v>
      </c>
      <c r="D66" s="61" t="s">
        <v>138</v>
      </c>
      <c r="E66" s="62" t="s">
        <v>3</v>
      </c>
      <c r="F66" s="57">
        <v>100</v>
      </c>
      <c r="G66" s="57">
        <v>137.30000000000001</v>
      </c>
      <c r="H66" s="59">
        <f t="shared" si="0"/>
        <v>13730.000000000002</v>
      </c>
    </row>
    <row r="67" spans="1:8" ht="25.5">
      <c r="A67" s="55" t="s">
        <v>275</v>
      </c>
      <c r="B67" s="64" t="s">
        <v>1</v>
      </c>
      <c r="C67" s="64" t="s">
        <v>2</v>
      </c>
      <c r="D67" s="64" t="s">
        <v>629</v>
      </c>
      <c r="E67" s="65" t="s">
        <v>59</v>
      </c>
      <c r="F67" s="63">
        <v>4500</v>
      </c>
      <c r="G67" s="63">
        <v>19.98</v>
      </c>
      <c r="H67" s="59">
        <f t="shared" si="0"/>
        <v>89910</v>
      </c>
    </row>
    <row r="68" spans="1:8" ht="63.75">
      <c r="A68" s="55" t="s">
        <v>279</v>
      </c>
      <c r="B68" s="68" t="s">
        <v>631</v>
      </c>
      <c r="C68" s="61" t="s">
        <v>632</v>
      </c>
      <c r="D68" s="61" t="s">
        <v>633</v>
      </c>
      <c r="E68" s="65" t="s">
        <v>59</v>
      </c>
      <c r="F68" s="63">
        <v>13000</v>
      </c>
      <c r="G68" s="63">
        <v>205.79</v>
      </c>
      <c r="H68" s="59">
        <f t="shared" si="0"/>
        <v>2675270</v>
      </c>
    </row>
    <row r="69" spans="1:8" ht="63.75">
      <c r="A69" s="55" t="s">
        <v>283</v>
      </c>
      <c r="B69" s="68" t="s">
        <v>631</v>
      </c>
      <c r="C69" s="61" t="s">
        <v>632</v>
      </c>
      <c r="D69" s="61" t="s">
        <v>635</v>
      </c>
      <c r="E69" s="62" t="s">
        <v>59</v>
      </c>
      <c r="F69" s="57">
        <v>3000</v>
      </c>
      <c r="G69" s="57">
        <v>527.98</v>
      </c>
      <c r="H69" s="59">
        <f t="shared" ref="H69:H132" si="1">G69*F69</f>
        <v>1583940</v>
      </c>
    </row>
    <row r="70" spans="1:8" ht="63.75">
      <c r="A70" s="55" t="s">
        <v>287</v>
      </c>
      <c r="B70" s="68" t="s">
        <v>631</v>
      </c>
      <c r="C70" s="61" t="s">
        <v>632</v>
      </c>
      <c r="D70" s="61" t="s">
        <v>637</v>
      </c>
      <c r="E70" s="62" t="s">
        <v>59</v>
      </c>
      <c r="F70" s="57">
        <v>200</v>
      </c>
      <c r="G70" s="57">
        <v>991.22</v>
      </c>
      <c r="H70" s="59">
        <f t="shared" si="1"/>
        <v>198244</v>
      </c>
    </row>
    <row r="71" spans="1:8">
      <c r="A71" s="55" t="s">
        <v>291</v>
      </c>
      <c r="B71" s="68" t="s">
        <v>140</v>
      </c>
      <c r="C71" s="68" t="s">
        <v>140</v>
      </c>
      <c r="D71" s="61" t="s">
        <v>141</v>
      </c>
      <c r="E71" s="62" t="s">
        <v>142</v>
      </c>
      <c r="F71" s="57">
        <v>50</v>
      </c>
      <c r="G71" s="57">
        <v>747.6</v>
      </c>
      <c r="H71" s="59">
        <f t="shared" si="1"/>
        <v>37380</v>
      </c>
    </row>
    <row r="72" spans="1:8" ht="25.5">
      <c r="A72" s="55" t="s">
        <v>294</v>
      </c>
      <c r="B72" s="64" t="s">
        <v>639</v>
      </c>
      <c r="C72" s="64" t="s">
        <v>640</v>
      </c>
      <c r="D72" s="64" t="s">
        <v>641</v>
      </c>
      <c r="E72" s="65" t="s">
        <v>86</v>
      </c>
      <c r="F72" s="63">
        <v>350</v>
      </c>
      <c r="G72" s="63">
        <v>2.17</v>
      </c>
      <c r="H72" s="59">
        <f t="shared" si="1"/>
        <v>759.5</v>
      </c>
    </row>
    <row r="73" spans="1:8" ht="38.25">
      <c r="A73" s="55" t="s">
        <v>297</v>
      </c>
      <c r="B73" s="64" t="s">
        <v>643</v>
      </c>
      <c r="C73" s="64" t="s">
        <v>644</v>
      </c>
      <c r="D73" s="64" t="s">
        <v>645</v>
      </c>
      <c r="E73" s="65" t="s">
        <v>86</v>
      </c>
      <c r="F73" s="63">
        <v>200</v>
      </c>
      <c r="G73" s="63">
        <v>86.77</v>
      </c>
      <c r="H73" s="59">
        <f t="shared" si="1"/>
        <v>17354</v>
      </c>
    </row>
    <row r="74" spans="1:8" ht="25.5">
      <c r="A74" s="55" t="s">
        <v>301</v>
      </c>
      <c r="B74" s="64" t="s">
        <v>647</v>
      </c>
      <c r="C74" s="64" t="s">
        <v>648</v>
      </c>
      <c r="D74" s="64" t="s">
        <v>649</v>
      </c>
      <c r="E74" s="65" t="s">
        <v>59</v>
      </c>
      <c r="F74" s="57">
        <v>6000</v>
      </c>
      <c r="G74" s="57">
        <v>15.4</v>
      </c>
      <c r="H74" s="59">
        <f t="shared" si="1"/>
        <v>92400</v>
      </c>
    </row>
    <row r="75" spans="1:8">
      <c r="A75" s="55" t="s">
        <v>305</v>
      </c>
      <c r="B75" s="61" t="s">
        <v>144</v>
      </c>
      <c r="C75" s="61" t="s">
        <v>145</v>
      </c>
      <c r="D75" s="61" t="s">
        <v>146</v>
      </c>
      <c r="E75" s="62" t="s">
        <v>3</v>
      </c>
      <c r="F75" s="57">
        <v>20</v>
      </c>
      <c r="G75" s="57">
        <v>309.5</v>
      </c>
      <c r="H75" s="59">
        <f t="shared" si="1"/>
        <v>6190</v>
      </c>
    </row>
    <row r="76" spans="1:8">
      <c r="A76" s="55" t="s">
        <v>308</v>
      </c>
      <c r="B76" s="60" t="s">
        <v>148</v>
      </c>
      <c r="C76" s="61" t="s">
        <v>149</v>
      </c>
      <c r="D76" s="61" t="s">
        <v>150</v>
      </c>
      <c r="E76" s="62" t="s">
        <v>59</v>
      </c>
      <c r="F76" s="57">
        <v>1000</v>
      </c>
      <c r="G76" s="57">
        <v>772.5</v>
      </c>
      <c r="H76" s="59">
        <f t="shared" si="1"/>
        <v>772500</v>
      </c>
    </row>
    <row r="77" spans="1:8" ht="25.5">
      <c r="A77" s="55" t="s">
        <v>311</v>
      </c>
      <c r="B77" s="64" t="s">
        <v>651</v>
      </c>
      <c r="C77" s="64" t="s">
        <v>652</v>
      </c>
      <c r="D77" s="64" t="s">
        <v>653</v>
      </c>
      <c r="E77" s="65" t="s">
        <v>59</v>
      </c>
      <c r="F77" s="57">
        <v>18000</v>
      </c>
      <c r="G77" s="57">
        <v>5.1100000000000003</v>
      </c>
      <c r="H77" s="59">
        <f t="shared" si="1"/>
        <v>91980</v>
      </c>
    </row>
    <row r="78" spans="1:8" ht="25.5">
      <c r="A78" s="55" t="s">
        <v>313</v>
      </c>
      <c r="B78" s="64" t="s">
        <v>655</v>
      </c>
      <c r="C78" s="64" t="s">
        <v>656</v>
      </c>
      <c r="D78" s="64" t="s">
        <v>657</v>
      </c>
      <c r="E78" s="65" t="s">
        <v>59</v>
      </c>
      <c r="F78" s="57">
        <v>5000</v>
      </c>
      <c r="G78" s="57">
        <v>15.51</v>
      </c>
      <c r="H78" s="59">
        <f t="shared" si="1"/>
        <v>77550</v>
      </c>
    </row>
    <row r="79" spans="1:8">
      <c r="A79" s="55" t="s">
        <v>316</v>
      </c>
      <c r="B79" s="64" t="s">
        <v>655</v>
      </c>
      <c r="C79" s="64" t="s">
        <v>659</v>
      </c>
      <c r="D79" s="64" t="s">
        <v>660</v>
      </c>
      <c r="E79" s="65" t="s">
        <v>86</v>
      </c>
      <c r="F79" s="57">
        <v>600</v>
      </c>
      <c r="G79" s="57">
        <v>13.31</v>
      </c>
      <c r="H79" s="59">
        <f t="shared" si="1"/>
        <v>7986</v>
      </c>
    </row>
    <row r="80" spans="1:8" ht="25.5">
      <c r="A80" s="55" t="s">
        <v>319</v>
      </c>
      <c r="B80" s="66" t="s">
        <v>152</v>
      </c>
      <c r="C80" s="66" t="s">
        <v>153</v>
      </c>
      <c r="D80" s="56" t="s">
        <v>154</v>
      </c>
      <c r="E80" s="55" t="s">
        <v>3</v>
      </c>
      <c r="F80" s="57">
        <v>500</v>
      </c>
      <c r="G80" s="57">
        <v>271.8</v>
      </c>
      <c r="H80" s="59">
        <f t="shared" si="1"/>
        <v>135900</v>
      </c>
    </row>
    <row r="81" spans="1:8" ht="25.5">
      <c r="A81" s="55" t="s">
        <v>322</v>
      </c>
      <c r="B81" s="66" t="s">
        <v>152</v>
      </c>
      <c r="C81" s="66" t="s">
        <v>153</v>
      </c>
      <c r="D81" s="56" t="s">
        <v>156</v>
      </c>
      <c r="E81" s="55" t="s">
        <v>59</v>
      </c>
      <c r="F81" s="57">
        <v>1000</v>
      </c>
      <c r="G81" s="57">
        <v>172.7</v>
      </c>
      <c r="H81" s="59">
        <f t="shared" si="1"/>
        <v>172700</v>
      </c>
    </row>
    <row r="82" spans="1:8" ht="38.25">
      <c r="A82" s="55" t="s">
        <v>326</v>
      </c>
      <c r="B82" s="64" t="s">
        <v>662</v>
      </c>
      <c r="C82" s="64" t="s">
        <v>663</v>
      </c>
      <c r="D82" s="64" t="s">
        <v>664</v>
      </c>
      <c r="E82" s="65" t="s">
        <v>3</v>
      </c>
      <c r="F82" s="57">
        <v>125</v>
      </c>
      <c r="G82" s="57">
        <v>211.91</v>
      </c>
      <c r="H82" s="59">
        <f t="shared" si="1"/>
        <v>26488.75</v>
      </c>
    </row>
    <row r="83" spans="1:8" ht="165.75">
      <c r="A83" s="55" t="s">
        <v>330</v>
      </c>
      <c r="B83" s="64" t="s">
        <v>666</v>
      </c>
      <c r="C83" s="64" t="s">
        <v>667</v>
      </c>
      <c r="D83" s="64" t="s">
        <v>668</v>
      </c>
      <c r="E83" s="65" t="s">
        <v>511</v>
      </c>
      <c r="F83" s="57">
        <v>30</v>
      </c>
      <c r="G83" s="57">
        <v>3795</v>
      </c>
      <c r="H83" s="59">
        <f t="shared" si="1"/>
        <v>113850</v>
      </c>
    </row>
    <row r="84" spans="1:8" ht="25.5">
      <c r="A84" s="55" t="s">
        <v>334</v>
      </c>
      <c r="B84" s="60" t="s">
        <v>158</v>
      </c>
      <c r="C84" s="61" t="s">
        <v>159</v>
      </c>
      <c r="D84" s="61" t="s">
        <v>160</v>
      </c>
      <c r="E84" s="55" t="s">
        <v>3</v>
      </c>
      <c r="F84" s="57">
        <v>20</v>
      </c>
      <c r="G84" s="57">
        <v>462.3</v>
      </c>
      <c r="H84" s="59">
        <f t="shared" si="1"/>
        <v>9246</v>
      </c>
    </row>
    <row r="85" spans="1:8" ht="102">
      <c r="A85" s="55" t="s">
        <v>338</v>
      </c>
      <c r="B85" s="64" t="s">
        <v>670</v>
      </c>
      <c r="C85" s="64" t="s">
        <v>671</v>
      </c>
      <c r="D85" s="64" t="s">
        <v>672</v>
      </c>
      <c r="E85" s="65" t="s">
        <v>56</v>
      </c>
      <c r="F85" s="57">
        <v>100</v>
      </c>
      <c r="G85" s="57">
        <v>26.13</v>
      </c>
      <c r="H85" s="59">
        <f t="shared" si="1"/>
        <v>2613</v>
      </c>
    </row>
    <row r="86" spans="1:8" ht="63.75">
      <c r="A86" s="55" t="s">
        <v>341</v>
      </c>
      <c r="B86" s="64" t="s">
        <v>680</v>
      </c>
      <c r="C86" s="64" t="s">
        <v>681</v>
      </c>
      <c r="D86" s="64" t="s">
        <v>682</v>
      </c>
      <c r="E86" s="65" t="s">
        <v>59</v>
      </c>
      <c r="F86" s="57">
        <v>370</v>
      </c>
      <c r="G86" s="57">
        <v>209.44</v>
      </c>
      <c r="H86" s="59">
        <f t="shared" si="1"/>
        <v>77492.800000000003</v>
      </c>
    </row>
    <row r="87" spans="1:8" ht="51">
      <c r="A87" s="55" t="s">
        <v>345</v>
      </c>
      <c r="B87" s="64" t="s">
        <v>680</v>
      </c>
      <c r="C87" s="64" t="s">
        <v>681</v>
      </c>
      <c r="D87" s="64" t="s">
        <v>684</v>
      </c>
      <c r="E87" s="65" t="s">
        <v>3</v>
      </c>
      <c r="F87" s="57">
        <v>30</v>
      </c>
      <c r="G87" s="57">
        <v>940.39</v>
      </c>
      <c r="H87" s="59">
        <f t="shared" si="1"/>
        <v>28211.7</v>
      </c>
    </row>
    <row r="88" spans="1:8" ht="63.75">
      <c r="A88" s="55" t="s">
        <v>349</v>
      </c>
      <c r="B88" s="64" t="s">
        <v>680</v>
      </c>
      <c r="C88" s="64" t="s">
        <v>686</v>
      </c>
      <c r="D88" s="64" t="s">
        <v>687</v>
      </c>
      <c r="E88" s="65" t="s">
        <v>86</v>
      </c>
      <c r="F88" s="57">
        <v>550</v>
      </c>
      <c r="G88" s="57">
        <v>7.67</v>
      </c>
      <c r="H88" s="59">
        <f t="shared" si="1"/>
        <v>4218.5</v>
      </c>
    </row>
    <row r="89" spans="1:8">
      <c r="A89" s="55" t="s">
        <v>351</v>
      </c>
      <c r="B89" s="64" t="s">
        <v>689</v>
      </c>
      <c r="C89" s="64" t="s">
        <v>690</v>
      </c>
      <c r="D89" s="64" t="s">
        <v>691</v>
      </c>
      <c r="E89" s="65" t="s">
        <v>86</v>
      </c>
      <c r="F89" s="57">
        <v>3180</v>
      </c>
      <c r="G89" s="57">
        <v>14.13</v>
      </c>
      <c r="H89" s="59">
        <f t="shared" si="1"/>
        <v>44933.4</v>
      </c>
    </row>
    <row r="90" spans="1:8" ht="191.25">
      <c r="A90" s="55" t="s">
        <v>354</v>
      </c>
      <c r="B90" s="64" t="s">
        <v>697</v>
      </c>
      <c r="C90" s="64" t="s">
        <v>698</v>
      </c>
      <c r="D90" s="64" t="s">
        <v>699</v>
      </c>
      <c r="E90" s="65" t="s">
        <v>700</v>
      </c>
      <c r="F90" s="57">
        <v>35</v>
      </c>
      <c r="G90" s="57">
        <v>476.67</v>
      </c>
      <c r="H90" s="59">
        <f t="shared" si="1"/>
        <v>16683.45</v>
      </c>
    </row>
    <row r="91" spans="1:8" ht="51">
      <c r="A91" s="55" t="s">
        <v>359</v>
      </c>
      <c r="B91" s="60" t="s">
        <v>162</v>
      </c>
      <c r="C91" s="60" t="s">
        <v>162</v>
      </c>
      <c r="D91" s="61" t="s">
        <v>163</v>
      </c>
      <c r="E91" s="55" t="s">
        <v>59</v>
      </c>
      <c r="F91" s="57">
        <v>500</v>
      </c>
      <c r="G91" s="57">
        <v>53.3</v>
      </c>
      <c r="H91" s="59">
        <f t="shared" si="1"/>
        <v>26650</v>
      </c>
    </row>
    <row r="92" spans="1:8" ht="25.5">
      <c r="A92" s="55" t="s">
        <v>362</v>
      </c>
      <c r="B92" s="60" t="s">
        <v>165</v>
      </c>
      <c r="C92" s="61" t="s">
        <v>166</v>
      </c>
      <c r="D92" s="61" t="s">
        <v>167</v>
      </c>
      <c r="E92" s="55" t="s">
        <v>56</v>
      </c>
      <c r="F92" s="57">
        <v>500</v>
      </c>
      <c r="G92" s="57">
        <v>160.80000000000001</v>
      </c>
      <c r="H92" s="59">
        <f t="shared" si="1"/>
        <v>80400</v>
      </c>
    </row>
    <row r="93" spans="1:8" ht="25.5">
      <c r="A93" s="55" t="s">
        <v>366</v>
      </c>
      <c r="B93" s="60" t="s">
        <v>165</v>
      </c>
      <c r="C93" s="61" t="s">
        <v>169</v>
      </c>
      <c r="D93" s="61" t="s">
        <v>170</v>
      </c>
      <c r="E93" s="55" t="s">
        <v>56</v>
      </c>
      <c r="F93" s="57">
        <v>500</v>
      </c>
      <c r="G93" s="57">
        <v>191.6</v>
      </c>
      <c r="H93" s="59">
        <f t="shared" si="1"/>
        <v>95800</v>
      </c>
    </row>
    <row r="94" spans="1:8" ht="25.5">
      <c r="A94" s="55" t="s">
        <v>369</v>
      </c>
      <c r="B94" s="66" t="s">
        <v>172</v>
      </c>
      <c r="C94" s="66" t="s">
        <v>173</v>
      </c>
      <c r="D94" s="56" t="s">
        <v>174</v>
      </c>
      <c r="E94" s="55" t="s">
        <v>3</v>
      </c>
      <c r="F94" s="57">
        <v>10</v>
      </c>
      <c r="G94" s="57">
        <v>110.3</v>
      </c>
      <c r="H94" s="59">
        <f t="shared" si="1"/>
        <v>1103</v>
      </c>
    </row>
    <row r="95" spans="1:8">
      <c r="A95" s="55" t="s">
        <v>372</v>
      </c>
      <c r="B95" s="66" t="s">
        <v>176</v>
      </c>
      <c r="C95" s="66" t="s">
        <v>176</v>
      </c>
      <c r="D95" s="56" t="s">
        <v>177</v>
      </c>
      <c r="E95" s="55" t="s">
        <v>3</v>
      </c>
      <c r="F95" s="57">
        <v>100</v>
      </c>
      <c r="G95" s="57">
        <v>92.7</v>
      </c>
      <c r="H95" s="59">
        <f t="shared" si="1"/>
        <v>9270</v>
      </c>
    </row>
    <row r="96" spans="1:8" ht="63.75">
      <c r="A96" s="55" t="s">
        <v>374</v>
      </c>
      <c r="B96" s="64" t="s">
        <v>702</v>
      </c>
      <c r="C96" s="64" t="s">
        <v>703</v>
      </c>
      <c r="D96" s="64" t="s">
        <v>704</v>
      </c>
      <c r="E96" s="65" t="s">
        <v>3</v>
      </c>
      <c r="F96" s="57">
        <v>200</v>
      </c>
      <c r="G96" s="57">
        <v>844.8</v>
      </c>
      <c r="H96" s="59">
        <f t="shared" si="1"/>
        <v>168960</v>
      </c>
    </row>
    <row r="97" spans="1:8">
      <c r="A97" s="55" t="s">
        <v>377</v>
      </c>
      <c r="B97" s="61" t="s">
        <v>179</v>
      </c>
      <c r="C97" s="61"/>
      <c r="D97" s="61" t="s">
        <v>180</v>
      </c>
      <c r="E97" s="62" t="s">
        <v>181</v>
      </c>
      <c r="F97" s="57">
        <v>10</v>
      </c>
      <c r="G97" s="57">
        <v>61.4</v>
      </c>
      <c r="H97" s="59">
        <f t="shared" si="1"/>
        <v>614</v>
      </c>
    </row>
    <row r="98" spans="1:8" ht="38.25">
      <c r="A98" s="55" t="s">
        <v>380</v>
      </c>
      <c r="B98" s="64" t="s">
        <v>10</v>
      </c>
      <c r="C98" s="64" t="s">
        <v>10</v>
      </c>
      <c r="D98" s="64" t="s">
        <v>706</v>
      </c>
      <c r="E98" s="65" t="s">
        <v>59</v>
      </c>
      <c r="F98" s="57">
        <v>2250</v>
      </c>
      <c r="G98" s="57">
        <v>42.85</v>
      </c>
      <c r="H98" s="59">
        <f t="shared" si="1"/>
        <v>96412.5</v>
      </c>
    </row>
    <row r="99" spans="1:8" ht="38.25">
      <c r="A99" s="55" t="s">
        <v>383</v>
      </c>
      <c r="B99" s="64" t="s">
        <v>703</v>
      </c>
      <c r="C99" s="64" t="s">
        <v>708</v>
      </c>
      <c r="D99" s="64" t="s">
        <v>709</v>
      </c>
      <c r="E99" s="65" t="s">
        <v>3</v>
      </c>
      <c r="F99" s="57">
        <v>300</v>
      </c>
      <c r="G99" s="57">
        <v>34.82</v>
      </c>
      <c r="H99" s="59">
        <f t="shared" si="1"/>
        <v>10446</v>
      </c>
    </row>
    <row r="100" spans="1:8" ht="25.5">
      <c r="A100" s="55" t="s">
        <v>386</v>
      </c>
      <c r="B100" s="64" t="s">
        <v>703</v>
      </c>
      <c r="C100" s="64" t="s">
        <v>711</v>
      </c>
      <c r="D100" s="64" t="s">
        <v>712</v>
      </c>
      <c r="E100" s="65" t="s">
        <v>86</v>
      </c>
      <c r="F100" s="57">
        <v>200</v>
      </c>
      <c r="G100" s="57">
        <v>1.7</v>
      </c>
      <c r="H100" s="59">
        <f t="shared" si="1"/>
        <v>340</v>
      </c>
    </row>
    <row r="101" spans="1:8" ht="25.5">
      <c r="A101" s="55" t="s">
        <v>389</v>
      </c>
      <c r="B101" s="64" t="s">
        <v>714</v>
      </c>
      <c r="C101" s="64" t="s">
        <v>714</v>
      </c>
      <c r="D101" s="64" t="s">
        <v>715</v>
      </c>
      <c r="E101" s="65" t="s">
        <v>59</v>
      </c>
      <c r="F101" s="57">
        <v>1250</v>
      </c>
      <c r="G101" s="57">
        <v>16.72</v>
      </c>
      <c r="H101" s="59">
        <f t="shared" si="1"/>
        <v>20900</v>
      </c>
    </row>
    <row r="102" spans="1:8" ht="25.5">
      <c r="A102" s="55" t="s">
        <v>393</v>
      </c>
      <c r="B102" s="64" t="s">
        <v>714</v>
      </c>
      <c r="C102" s="64" t="s">
        <v>714</v>
      </c>
      <c r="D102" s="64" t="s">
        <v>717</v>
      </c>
      <c r="E102" s="65" t="s">
        <v>86</v>
      </c>
      <c r="F102" s="57">
        <v>1500</v>
      </c>
      <c r="G102" s="57">
        <v>0.92</v>
      </c>
      <c r="H102" s="59">
        <f t="shared" si="1"/>
        <v>1380</v>
      </c>
    </row>
    <row r="103" spans="1:8" ht="51">
      <c r="A103" s="55" t="s">
        <v>396</v>
      </c>
      <c r="B103" s="64" t="s">
        <v>714</v>
      </c>
      <c r="C103" s="64" t="s">
        <v>719</v>
      </c>
      <c r="D103" s="64" t="s">
        <v>720</v>
      </c>
      <c r="E103" s="65" t="s">
        <v>59</v>
      </c>
      <c r="F103" s="57">
        <v>1250</v>
      </c>
      <c r="G103" s="57">
        <v>27.17</v>
      </c>
      <c r="H103" s="59">
        <f t="shared" si="1"/>
        <v>33962.5</v>
      </c>
    </row>
    <row r="104" spans="1:8" ht="25.5">
      <c r="A104" s="55" t="s">
        <v>398</v>
      </c>
      <c r="B104" s="64" t="s">
        <v>13</v>
      </c>
      <c r="C104" s="64" t="s">
        <v>13</v>
      </c>
      <c r="D104" s="64" t="s">
        <v>722</v>
      </c>
      <c r="E104" s="65" t="s">
        <v>59</v>
      </c>
      <c r="F104" s="57">
        <v>250</v>
      </c>
      <c r="G104" s="57">
        <v>19.25</v>
      </c>
      <c r="H104" s="59">
        <f t="shared" si="1"/>
        <v>4812.5</v>
      </c>
    </row>
    <row r="105" spans="1:8" ht="25.5">
      <c r="A105" s="55" t="s">
        <v>401</v>
      </c>
      <c r="B105" s="66" t="s">
        <v>183</v>
      </c>
      <c r="C105" s="66" t="s">
        <v>184</v>
      </c>
      <c r="D105" s="56" t="s">
        <v>185</v>
      </c>
      <c r="E105" s="55" t="s">
        <v>3</v>
      </c>
      <c r="F105" s="57">
        <v>100</v>
      </c>
      <c r="G105" s="57">
        <v>55.5</v>
      </c>
      <c r="H105" s="59">
        <f t="shared" si="1"/>
        <v>5550</v>
      </c>
    </row>
    <row r="106" spans="1:8" ht="38.25">
      <c r="A106" s="55" t="s">
        <v>405</v>
      </c>
      <c r="B106" s="64" t="s">
        <v>724</v>
      </c>
      <c r="C106" s="64" t="s">
        <v>725</v>
      </c>
      <c r="D106" s="64" t="s">
        <v>726</v>
      </c>
      <c r="E106" s="65" t="s">
        <v>3</v>
      </c>
      <c r="F106" s="57">
        <v>100</v>
      </c>
      <c r="G106" s="57">
        <v>41.69</v>
      </c>
      <c r="H106" s="59">
        <f t="shared" si="1"/>
        <v>4169</v>
      </c>
    </row>
    <row r="107" spans="1:8" ht="25.5">
      <c r="A107" s="55" t="s">
        <v>408</v>
      </c>
      <c r="B107" s="64" t="s">
        <v>728</v>
      </c>
      <c r="C107" s="64" t="s">
        <v>729</v>
      </c>
      <c r="D107" s="64" t="s">
        <v>730</v>
      </c>
      <c r="E107" s="65" t="s">
        <v>86</v>
      </c>
      <c r="F107" s="57">
        <v>750</v>
      </c>
      <c r="G107" s="57">
        <v>1.78</v>
      </c>
      <c r="H107" s="59">
        <f t="shared" si="1"/>
        <v>1335</v>
      </c>
    </row>
    <row r="108" spans="1:8">
      <c r="A108" s="55" t="s">
        <v>412</v>
      </c>
      <c r="B108" s="64" t="s">
        <v>732</v>
      </c>
      <c r="C108" s="64" t="s">
        <v>732</v>
      </c>
      <c r="D108" s="64" t="s">
        <v>733</v>
      </c>
      <c r="E108" s="65" t="s">
        <v>86</v>
      </c>
      <c r="F108" s="57">
        <v>200</v>
      </c>
      <c r="G108" s="57">
        <v>4.6399999999999997</v>
      </c>
      <c r="H108" s="59">
        <f t="shared" si="1"/>
        <v>927.99999999999989</v>
      </c>
    </row>
    <row r="109" spans="1:8" ht="25.5">
      <c r="A109" s="55" t="s">
        <v>415</v>
      </c>
      <c r="B109" s="66" t="s">
        <v>187</v>
      </c>
      <c r="C109" s="66" t="s">
        <v>188</v>
      </c>
      <c r="D109" s="56" t="s">
        <v>189</v>
      </c>
      <c r="E109" s="55" t="s">
        <v>3</v>
      </c>
      <c r="F109" s="57">
        <v>100</v>
      </c>
      <c r="G109" s="57">
        <v>400.7</v>
      </c>
      <c r="H109" s="59">
        <f t="shared" si="1"/>
        <v>40070</v>
      </c>
    </row>
    <row r="110" spans="1:8" ht="38.25">
      <c r="A110" s="55" t="s">
        <v>417</v>
      </c>
      <c r="B110" s="61" t="s">
        <v>191</v>
      </c>
      <c r="C110" s="61" t="s">
        <v>191</v>
      </c>
      <c r="D110" s="69" t="s">
        <v>192</v>
      </c>
      <c r="E110" s="62" t="s">
        <v>3</v>
      </c>
      <c r="F110" s="57">
        <v>50</v>
      </c>
      <c r="G110" s="57">
        <v>417</v>
      </c>
      <c r="H110" s="59">
        <f t="shared" si="1"/>
        <v>20850</v>
      </c>
    </row>
    <row r="111" spans="1:8" ht="38.25">
      <c r="A111" s="55" t="s">
        <v>420</v>
      </c>
      <c r="B111" s="64" t="s">
        <v>191</v>
      </c>
      <c r="C111" s="64" t="s">
        <v>191</v>
      </c>
      <c r="D111" s="64" t="s">
        <v>742</v>
      </c>
      <c r="E111" s="65" t="s">
        <v>3</v>
      </c>
      <c r="F111" s="57">
        <v>100</v>
      </c>
      <c r="G111" s="57">
        <v>227.57</v>
      </c>
      <c r="H111" s="59">
        <f t="shared" si="1"/>
        <v>22757</v>
      </c>
    </row>
    <row r="112" spans="1:8" ht="25.5">
      <c r="A112" s="55" t="s">
        <v>424</v>
      </c>
      <c r="B112" s="64" t="s">
        <v>744</v>
      </c>
      <c r="C112" s="64" t="s">
        <v>745</v>
      </c>
      <c r="D112" s="64" t="s">
        <v>746</v>
      </c>
      <c r="E112" s="65" t="s">
        <v>59</v>
      </c>
      <c r="F112" s="57">
        <v>1500</v>
      </c>
      <c r="G112" s="57">
        <v>66</v>
      </c>
      <c r="H112" s="59">
        <f t="shared" si="1"/>
        <v>99000</v>
      </c>
    </row>
    <row r="113" spans="1:8" ht="25.5">
      <c r="A113" s="55" t="s">
        <v>428</v>
      </c>
      <c r="B113" s="60" t="s">
        <v>748</v>
      </c>
      <c r="C113" s="60" t="s">
        <v>748</v>
      </c>
      <c r="D113" s="60" t="s">
        <v>749</v>
      </c>
      <c r="E113" s="62" t="s">
        <v>59</v>
      </c>
      <c r="F113" s="57">
        <v>1500</v>
      </c>
      <c r="G113" s="57">
        <v>23.26</v>
      </c>
      <c r="H113" s="59">
        <f t="shared" si="1"/>
        <v>34890</v>
      </c>
    </row>
    <row r="114" spans="1:8" ht="63.75">
      <c r="A114" s="55" t="s">
        <v>431</v>
      </c>
      <c r="B114" s="60" t="s">
        <v>751</v>
      </c>
      <c r="C114" s="60" t="s">
        <v>752</v>
      </c>
      <c r="D114" s="60" t="s">
        <v>753</v>
      </c>
      <c r="E114" s="62" t="s">
        <v>3</v>
      </c>
      <c r="F114" s="57">
        <v>200</v>
      </c>
      <c r="G114" s="57">
        <v>2437.31</v>
      </c>
      <c r="H114" s="59">
        <f t="shared" si="1"/>
        <v>487462</v>
      </c>
    </row>
    <row r="115" spans="1:8" ht="25.5">
      <c r="A115" s="55" t="s">
        <v>435</v>
      </c>
      <c r="B115" s="60" t="s">
        <v>755</v>
      </c>
      <c r="C115" s="60" t="s">
        <v>756</v>
      </c>
      <c r="D115" s="60" t="s">
        <v>757</v>
      </c>
      <c r="E115" s="62" t="s">
        <v>86</v>
      </c>
      <c r="F115" s="57">
        <v>240</v>
      </c>
      <c r="G115" s="57">
        <v>196.02</v>
      </c>
      <c r="H115" s="59">
        <f t="shared" si="1"/>
        <v>47044.800000000003</v>
      </c>
    </row>
    <row r="116" spans="1:8" ht="25.5">
      <c r="A116" s="55" t="s">
        <v>439</v>
      </c>
      <c r="B116" s="60" t="s">
        <v>755</v>
      </c>
      <c r="C116" s="60" t="s">
        <v>759</v>
      </c>
      <c r="D116" s="60" t="s">
        <v>760</v>
      </c>
      <c r="E116" s="62" t="s">
        <v>86</v>
      </c>
      <c r="F116" s="57">
        <v>280</v>
      </c>
      <c r="G116" s="57">
        <v>1265</v>
      </c>
      <c r="H116" s="59">
        <f t="shared" si="1"/>
        <v>354200</v>
      </c>
    </row>
    <row r="117" spans="1:8">
      <c r="A117" s="55" t="s">
        <v>443</v>
      </c>
      <c r="B117" s="66" t="s">
        <v>194</v>
      </c>
      <c r="C117" s="66" t="s">
        <v>194</v>
      </c>
      <c r="D117" s="56" t="s">
        <v>195</v>
      </c>
      <c r="E117" s="55" t="s">
        <v>142</v>
      </c>
      <c r="F117" s="57">
        <v>20</v>
      </c>
      <c r="G117" s="57">
        <v>297.7</v>
      </c>
      <c r="H117" s="59">
        <f t="shared" si="1"/>
        <v>5954</v>
      </c>
    </row>
    <row r="118" spans="1:8">
      <c r="A118" s="55" t="s">
        <v>446</v>
      </c>
      <c r="B118" s="66" t="s">
        <v>197</v>
      </c>
      <c r="C118" s="67" t="s">
        <v>197</v>
      </c>
      <c r="D118" s="56" t="s">
        <v>198</v>
      </c>
      <c r="E118" s="55" t="s">
        <v>59</v>
      </c>
      <c r="F118" s="57">
        <v>1000</v>
      </c>
      <c r="G118" s="57">
        <v>108.3</v>
      </c>
      <c r="H118" s="59">
        <f t="shared" si="1"/>
        <v>108300</v>
      </c>
    </row>
    <row r="119" spans="1:8">
      <c r="A119" s="55" t="s">
        <v>449</v>
      </c>
      <c r="B119" s="61" t="s">
        <v>200</v>
      </c>
      <c r="C119" s="61" t="s">
        <v>200</v>
      </c>
      <c r="D119" s="61"/>
      <c r="E119" s="62" t="s">
        <v>59</v>
      </c>
      <c r="F119" s="57">
        <v>500</v>
      </c>
      <c r="G119" s="57">
        <v>820.8</v>
      </c>
      <c r="H119" s="59">
        <f t="shared" si="1"/>
        <v>410400</v>
      </c>
    </row>
    <row r="120" spans="1:8" ht="76.5">
      <c r="A120" s="55" t="s">
        <v>453</v>
      </c>
      <c r="B120" s="64" t="s">
        <v>762</v>
      </c>
      <c r="C120" s="64" t="s">
        <v>763</v>
      </c>
      <c r="D120" s="64" t="s">
        <v>764</v>
      </c>
      <c r="E120" s="65" t="s">
        <v>3</v>
      </c>
      <c r="F120" s="57">
        <v>50</v>
      </c>
      <c r="G120" s="57">
        <v>243.1</v>
      </c>
      <c r="H120" s="59">
        <f t="shared" si="1"/>
        <v>12155</v>
      </c>
    </row>
    <row r="121" spans="1:8" ht="76.5">
      <c r="A121" s="55" t="s">
        <v>455</v>
      </c>
      <c r="B121" s="64" t="s">
        <v>766</v>
      </c>
      <c r="C121" s="64" t="s">
        <v>767</v>
      </c>
      <c r="D121" s="64" t="s">
        <v>768</v>
      </c>
      <c r="E121" s="65" t="s">
        <v>3</v>
      </c>
      <c r="F121" s="57">
        <v>100</v>
      </c>
      <c r="G121" s="57">
        <v>404.01</v>
      </c>
      <c r="H121" s="59">
        <f t="shared" si="1"/>
        <v>40401</v>
      </c>
    </row>
    <row r="122" spans="1:8" ht="76.5">
      <c r="A122" s="55" t="s">
        <v>458</v>
      </c>
      <c r="B122" s="64" t="s">
        <v>770</v>
      </c>
      <c r="C122" s="64" t="s">
        <v>771</v>
      </c>
      <c r="D122" s="64" t="s">
        <v>772</v>
      </c>
      <c r="E122" s="65" t="s">
        <v>3</v>
      </c>
      <c r="F122" s="57">
        <v>50</v>
      </c>
      <c r="G122" s="57">
        <v>1210.95</v>
      </c>
      <c r="H122" s="59">
        <f t="shared" si="1"/>
        <v>60547.5</v>
      </c>
    </row>
    <row r="123" spans="1:8">
      <c r="A123" s="55" t="s">
        <v>462</v>
      </c>
      <c r="B123" s="66" t="s">
        <v>202</v>
      </c>
      <c r="C123" s="66" t="s">
        <v>202</v>
      </c>
      <c r="D123" s="56" t="s">
        <v>203</v>
      </c>
      <c r="E123" s="55" t="s">
        <v>59</v>
      </c>
      <c r="F123" s="57">
        <v>200</v>
      </c>
      <c r="G123" s="57">
        <v>17.5</v>
      </c>
      <c r="H123" s="59">
        <f t="shared" si="1"/>
        <v>3500</v>
      </c>
    </row>
    <row r="124" spans="1:8" ht="38.25">
      <c r="A124" s="55" t="s">
        <v>465</v>
      </c>
      <c r="B124" s="66" t="s">
        <v>205</v>
      </c>
      <c r="C124" s="66" t="s">
        <v>205</v>
      </c>
      <c r="D124" s="56" t="s">
        <v>206</v>
      </c>
      <c r="E124" s="55" t="s">
        <v>3</v>
      </c>
      <c r="F124" s="57">
        <v>50</v>
      </c>
      <c r="G124" s="57">
        <v>798</v>
      </c>
      <c r="H124" s="59">
        <f t="shared" si="1"/>
        <v>39900</v>
      </c>
    </row>
    <row r="125" spans="1:8">
      <c r="A125" s="55" t="s">
        <v>469</v>
      </c>
      <c r="B125" s="61" t="s">
        <v>208</v>
      </c>
      <c r="C125" s="61" t="s">
        <v>209</v>
      </c>
      <c r="D125" s="61" t="s">
        <v>210</v>
      </c>
      <c r="E125" s="62" t="s">
        <v>86</v>
      </c>
      <c r="F125" s="57">
        <v>100</v>
      </c>
      <c r="G125" s="57">
        <v>9.9</v>
      </c>
      <c r="H125" s="59">
        <f t="shared" si="1"/>
        <v>990</v>
      </c>
    </row>
    <row r="126" spans="1:8" ht="25.5">
      <c r="A126" s="55" t="s">
        <v>472</v>
      </c>
      <c r="B126" s="66" t="s">
        <v>212</v>
      </c>
      <c r="C126" s="66" t="s">
        <v>212</v>
      </c>
      <c r="D126" s="56" t="s">
        <v>213</v>
      </c>
      <c r="E126" s="55" t="s">
        <v>59</v>
      </c>
      <c r="F126" s="57">
        <v>100</v>
      </c>
      <c r="G126" s="57">
        <v>22.6</v>
      </c>
      <c r="H126" s="59">
        <f t="shared" si="1"/>
        <v>2260</v>
      </c>
    </row>
    <row r="127" spans="1:8" ht="25.5">
      <c r="A127" s="55" t="s">
        <v>475</v>
      </c>
      <c r="B127" s="61" t="s">
        <v>215</v>
      </c>
      <c r="C127" s="61"/>
      <c r="D127" s="61" t="s">
        <v>216</v>
      </c>
      <c r="E127" s="62" t="s">
        <v>56</v>
      </c>
      <c r="F127" s="57">
        <v>500</v>
      </c>
      <c r="G127" s="57">
        <v>77.3</v>
      </c>
      <c r="H127" s="59">
        <f t="shared" si="1"/>
        <v>38650</v>
      </c>
    </row>
    <row r="128" spans="1:8" ht="25.5">
      <c r="A128" s="55" t="s">
        <v>477</v>
      </c>
      <c r="B128" s="64" t="s">
        <v>827</v>
      </c>
      <c r="C128" s="64" t="s">
        <v>828</v>
      </c>
      <c r="D128" s="64" t="s">
        <v>829</v>
      </c>
      <c r="E128" s="65" t="s">
        <v>3</v>
      </c>
      <c r="F128" s="57">
        <v>100</v>
      </c>
      <c r="G128" s="57">
        <v>1230.3499999999999</v>
      </c>
      <c r="H128" s="59">
        <f t="shared" si="1"/>
        <v>123034.99999999999</v>
      </c>
    </row>
    <row r="129" spans="1:8" ht="25.5">
      <c r="A129" s="55" t="s">
        <v>480</v>
      </c>
      <c r="B129" s="64" t="s">
        <v>831</v>
      </c>
      <c r="C129" s="64" t="s">
        <v>832</v>
      </c>
      <c r="D129" s="64" t="s">
        <v>833</v>
      </c>
      <c r="E129" s="65" t="s">
        <v>3</v>
      </c>
      <c r="F129" s="57">
        <v>6</v>
      </c>
      <c r="G129" s="57">
        <v>1369.5</v>
      </c>
      <c r="H129" s="59">
        <f t="shared" si="1"/>
        <v>8217</v>
      </c>
    </row>
    <row r="130" spans="1:8" ht="38.25">
      <c r="A130" s="55" t="s">
        <v>482</v>
      </c>
      <c r="B130" s="64" t="s">
        <v>831</v>
      </c>
      <c r="C130" s="64" t="s">
        <v>832</v>
      </c>
      <c r="D130" s="64" t="s">
        <v>835</v>
      </c>
      <c r="E130" s="65" t="s">
        <v>59</v>
      </c>
      <c r="F130" s="57">
        <v>2500</v>
      </c>
      <c r="G130" s="57">
        <v>6.16</v>
      </c>
      <c r="H130" s="59">
        <f t="shared" si="1"/>
        <v>15400</v>
      </c>
    </row>
    <row r="131" spans="1:8">
      <c r="A131" s="55" t="s">
        <v>486</v>
      </c>
      <c r="B131" s="64" t="s">
        <v>837</v>
      </c>
      <c r="C131" s="64" t="s">
        <v>838</v>
      </c>
      <c r="D131" s="64" t="s">
        <v>839</v>
      </c>
      <c r="E131" s="65" t="s">
        <v>86</v>
      </c>
      <c r="F131" s="57">
        <v>364</v>
      </c>
      <c r="G131" s="57">
        <v>3.46</v>
      </c>
      <c r="H131" s="59">
        <f t="shared" si="1"/>
        <v>1259.44</v>
      </c>
    </row>
    <row r="132" spans="1:8">
      <c r="A132" s="55" t="s">
        <v>490</v>
      </c>
      <c r="B132" s="66" t="s">
        <v>218</v>
      </c>
      <c r="C132" s="66"/>
      <c r="D132" s="56" t="s">
        <v>219</v>
      </c>
      <c r="E132" s="55" t="s">
        <v>3</v>
      </c>
      <c r="F132" s="57">
        <v>100</v>
      </c>
      <c r="G132" s="57">
        <v>365.1</v>
      </c>
      <c r="H132" s="59">
        <f t="shared" si="1"/>
        <v>36510</v>
      </c>
    </row>
    <row r="133" spans="1:8" ht="76.5">
      <c r="A133" s="55" t="s">
        <v>493</v>
      </c>
      <c r="B133" s="64" t="s">
        <v>841</v>
      </c>
      <c r="C133" s="64" t="s">
        <v>842</v>
      </c>
      <c r="D133" s="64" t="s">
        <v>843</v>
      </c>
      <c r="E133" s="65" t="s">
        <v>3</v>
      </c>
      <c r="F133" s="57">
        <v>750</v>
      </c>
      <c r="G133" s="57">
        <v>633.58000000000004</v>
      </c>
      <c r="H133" s="59">
        <f t="shared" ref="H133:H196" si="2">G133*F133</f>
        <v>475185.00000000006</v>
      </c>
    </row>
    <row r="134" spans="1:8">
      <c r="A134" s="55" t="s">
        <v>497</v>
      </c>
      <c r="B134" s="66" t="s">
        <v>221</v>
      </c>
      <c r="C134" s="66"/>
      <c r="D134" s="56" t="s">
        <v>128</v>
      </c>
      <c r="E134" s="55" t="s">
        <v>89</v>
      </c>
      <c r="F134" s="57">
        <v>500</v>
      </c>
      <c r="G134" s="57">
        <v>17.100000000000001</v>
      </c>
      <c r="H134" s="59">
        <f t="shared" si="2"/>
        <v>8550</v>
      </c>
    </row>
    <row r="135" spans="1:8" ht="38.25">
      <c r="A135" s="55" t="s">
        <v>501</v>
      </c>
      <c r="B135" s="64" t="s">
        <v>845</v>
      </c>
      <c r="C135" s="64" t="s">
        <v>845</v>
      </c>
      <c r="D135" s="64" t="s">
        <v>846</v>
      </c>
      <c r="E135" s="65" t="s">
        <v>59</v>
      </c>
      <c r="F135" s="57">
        <v>2500</v>
      </c>
      <c r="G135" s="57">
        <v>11.34</v>
      </c>
      <c r="H135" s="59">
        <f t="shared" si="2"/>
        <v>28350</v>
      </c>
    </row>
    <row r="136" spans="1:8" ht="25.5">
      <c r="A136" s="55" t="s">
        <v>503</v>
      </c>
      <c r="B136" s="64" t="s">
        <v>848</v>
      </c>
      <c r="C136" s="64" t="s">
        <v>849</v>
      </c>
      <c r="D136" s="64" t="s">
        <v>850</v>
      </c>
      <c r="E136" s="65" t="s">
        <v>59</v>
      </c>
      <c r="F136" s="57">
        <v>750</v>
      </c>
      <c r="G136" s="57">
        <v>247.5</v>
      </c>
      <c r="H136" s="59">
        <f t="shared" si="2"/>
        <v>185625</v>
      </c>
    </row>
    <row r="137" spans="1:8" ht="25.5">
      <c r="A137" s="55" t="s">
        <v>505</v>
      </c>
      <c r="B137" s="60" t="s">
        <v>223</v>
      </c>
      <c r="C137" s="61" t="s">
        <v>224</v>
      </c>
      <c r="D137" s="61" t="s">
        <v>225</v>
      </c>
      <c r="E137" s="62" t="s">
        <v>86</v>
      </c>
      <c r="F137" s="57">
        <v>200</v>
      </c>
      <c r="G137" s="57">
        <v>15</v>
      </c>
      <c r="H137" s="59">
        <f t="shared" si="2"/>
        <v>3000</v>
      </c>
    </row>
    <row r="138" spans="1:8" ht="25.5">
      <c r="A138" s="55" t="s">
        <v>508</v>
      </c>
      <c r="B138" s="64" t="s">
        <v>852</v>
      </c>
      <c r="C138" s="64" t="s">
        <v>853</v>
      </c>
      <c r="D138" s="64" t="s">
        <v>854</v>
      </c>
      <c r="E138" s="65" t="s">
        <v>119</v>
      </c>
      <c r="F138" s="57">
        <v>300</v>
      </c>
      <c r="G138" s="57">
        <v>52.84</v>
      </c>
      <c r="H138" s="59">
        <f t="shared" si="2"/>
        <v>15852.000000000002</v>
      </c>
    </row>
    <row r="139" spans="1:8">
      <c r="A139" s="55" t="s">
        <v>512</v>
      </c>
      <c r="B139" s="60" t="s">
        <v>227</v>
      </c>
      <c r="C139" s="61" t="s">
        <v>228</v>
      </c>
      <c r="D139" s="61" t="s">
        <v>229</v>
      </c>
      <c r="E139" s="62" t="s">
        <v>59</v>
      </c>
      <c r="F139" s="57">
        <v>1000</v>
      </c>
      <c r="G139" s="57">
        <v>14.1</v>
      </c>
      <c r="H139" s="59">
        <f t="shared" si="2"/>
        <v>14100</v>
      </c>
    </row>
    <row r="140" spans="1:8" ht="25.5">
      <c r="A140" s="55" t="s">
        <v>516</v>
      </c>
      <c r="B140" s="64" t="s">
        <v>856</v>
      </c>
      <c r="C140" s="64" t="s">
        <v>856</v>
      </c>
      <c r="D140" s="64" t="s">
        <v>857</v>
      </c>
      <c r="E140" s="65" t="s">
        <v>3</v>
      </c>
      <c r="F140" s="63">
        <v>615</v>
      </c>
      <c r="G140" s="63">
        <v>104.83</v>
      </c>
      <c r="H140" s="59">
        <f t="shared" si="2"/>
        <v>64470.45</v>
      </c>
    </row>
    <row r="141" spans="1:8" ht="38.25">
      <c r="A141" s="55" t="s">
        <v>520</v>
      </c>
      <c r="B141" s="61" t="s">
        <v>231</v>
      </c>
      <c r="C141" s="61" t="s">
        <v>232</v>
      </c>
      <c r="D141" s="61" t="s">
        <v>233</v>
      </c>
      <c r="E141" s="62" t="s">
        <v>59</v>
      </c>
      <c r="F141" s="57">
        <v>100</v>
      </c>
      <c r="G141" s="57">
        <v>134.5</v>
      </c>
      <c r="H141" s="59">
        <f t="shared" si="2"/>
        <v>13450</v>
      </c>
    </row>
    <row r="142" spans="1:8" ht="25.5">
      <c r="A142" s="55" t="s">
        <v>523</v>
      </c>
      <c r="B142" s="64" t="s">
        <v>231</v>
      </c>
      <c r="C142" s="64" t="s">
        <v>859</v>
      </c>
      <c r="D142" s="64" t="s">
        <v>860</v>
      </c>
      <c r="E142" s="65" t="s">
        <v>59</v>
      </c>
      <c r="F142" s="57">
        <v>5000</v>
      </c>
      <c r="G142" s="57">
        <v>9.84</v>
      </c>
      <c r="H142" s="59">
        <f t="shared" si="2"/>
        <v>49200</v>
      </c>
    </row>
    <row r="143" spans="1:8" ht="38.25">
      <c r="A143" s="55" t="s">
        <v>526</v>
      </c>
      <c r="B143" s="64" t="s">
        <v>862</v>
      </c>
      <c r="C143" s="64" t="s">
        <v>863</v>
      </c>
      <c r="D143" s="64" t="s">
        <v>864</v>
      </c>
      <c r="E143" s="65" t="s">
        <v>59</v>
      </c>
      <c r="F143" s="57">
        <v>1870</v>
      </c>
      <c r="G143" s="57">
        <v>11.44</v>
      </c>
      <c r="H143" s="59">
        <f t="shared" si="2"/>
        <v>21392.799999999999</v>
      </c>
    </row>
    <row r="144" spans="1:8">
      <c r="A144" s="55" t="s">
        <v>529</v>
      </c>
      <c r="B144" s="64" t="s">
        <v>866</v>
      </c>
      <c r="C144" s="64" t="s">
        <v>867</v>
      </c>
      <c r="D144" s="64" t="s">
        <v>868</v>
      </c>
      <c r="E144" s="65" t="s">
        <v>86</v>
      </c>
      <c r="F144" s="57">
        <v>600</v>
      </c>
      <c r="G144" s="57">
        <v>6.43</v>
      </c>
      <c r="H144" s="59">
        <f t="shared" si="2"/>
        <v>3858</v>
      </c>
    </row>
    <row r="145" spans="1:8" ht="38.25">
      <c r="A145" s="55" t="s">
        <v>532</v>
      </c>
      <c r="B145" s="61" t="s">
        <v>235</v>
      </c>
      <c r="C145" s="61" t="s">
        <v>236</v>
      </c>
      <c r="D145" s="61" t="s">
        <v>237</v>
      </c>
      <c r="E145" s="62" t="s">
        <v>56</v>
      </c>
      <c r="F145" s="57">
        <v>70</v>
      </c>
      <c r="G145" s="57">
        <v>37.700000000000003</v>
      </c>
      <c r="H145" s="59">
        <f t="shared" si="2"/>
        <v>2639</v>
      </c>
    </row>
    <row r="146" spans="1:8" ht="25.5">
      <c r="A146" s="55" t="s">
        <v>534</v>
      </c>
      <c r="B146" s="66" t="s">
        <v>239</v>
      </c>
      <c r="C146" s="66" t="s">
        <v>240</v>
      </c>
      <c r="D146" s="67" t="s">
        <v>241</v>
      </c>
      <c r="E146" s="55" t="s">
        <v>3</v>
      </c>
      <c r="F146" s="57">
        <v>50</v>
      </c>
      <c r="G146" s="57">
        <v>377.4</v>
      </c>
      <c r="H146" s="59">
        <f t="shared" si="2"/>
        <v>18870</v>
      </c>
    </row>
    <row r="147" spans="1:8">
      <c r="A147" s="55" t="s">
        <v>538</v>
      </c>
      <c r="B147" s="64" t="s">
        <v>870</v>
      </c>
      <c r="C147" s="64" t="s">
        <v>870</v>
      </c>
      <c r="D147" s="64" t="s">
        <v>871</v>
      </c>
      <c r="E147" s="65" t="s">
        <v>86</v>
      </c>
      <c r="F147" s="57">
        <v>186</v>
      </c>
      <c r="G147" s="57">
        <v>130.72999999999999</v>
      </c>
      <c r="H147" s="59">
        <f t="shared" si="2"/>
        <v>24315.78</v>
      </c>
    </row>
    <row r="148" spans="1:8" ht="38.25">
      <c r="A148" s="55" t="s">
        <v>540</v>
      </c>
      <c r="B148" s="60" t="s">
        <v>243</v>
      </c>
      <c r="C148" s="60" t="s">
        <v>244</v>
      </c>
      <c r="D148" s="61" t="s">
        <v>245</v>
      </c>
      <c r="E148" s="62" t="s">
        <v>59</v>
      </c>
      <c r="F148" s="57">
        <v>500</v>
      </c>
      <c r="G148" s="57">
        <v>242.6</v>
      </c>
      <c r="H148" s="59">
        <f t="shared" si="2"/>
        <v>121300</v>
      </c>
    </row>
    <row r="149" spans="1:8" ht="25.5">
      <c r="A149" s="55" t="s">
        <v>543</v>
      </c>
      <c r="B149" s="60" t="s">
        <v>247</v>
      </c>
      <c r="C149" s="60" t="s">
        <v>247</v>
      </c>
      <c r="D149" s="61" t="s">
        <v>248</v>
      </c>
      <c r="E149" s="62" t="s">
        <v>59</v>
      </c>
      <c r="F149" s="57">
        <v>1500</v>
      </c>
      <c r="G149" s="57">
        <v>242.6</v>
      </c>
      <c r="H149" s="59">
        <f t="shared" si="2"/>
        <v>363900</v>
      </c>
    </row>
    <row r="150" spans="1:8" ht="25.5">
      <c r="A150" s="55" t="s">
        <v>546</v>
      </c>
      <c r="B150" s="64" t="s">
        <v>873</v>
      </c>
      <c r="C150" s="64" t="s">
        <v>874</v>
      </c>
      <c r="D150" s="64" t="s">
        <v>875</v>
      </c>
      <c r="E150" s="65" t="s">
        <v>3</v>
      </c>
      <c r="F150" s="70">
        <v>25</v>
      </c>
      <c r="G150" s="71">
        <v>10841.6</v>
      </c>
      <c r="H150" s="59">
        <f t="shared" si="2"/>
        <v>271040</v>
      </c>
    </row>
    <row r="151" spans="1:8" ht="25.5">
      <c r="A151" s="55" t="s">
        <v>550</v>
      </c>
      <c r="B151" s="64" t="s">
        <v>877</v>
      </c>
      <c r="C151" s="64" t="s">
        <v>878</v>
      </c>
      <c r="D151" s="64" t="s">
        <v>879</v>
      </c>
      <c r="E151" s="65" t="s">
        <v>86</v>
      </c>
      <c r="F151" s="57">
        <v>98</v>
      </c>
      <c r="G151" s="57">
        <v>88.52</v>
      </c>
      <c r="H151" s="59">
        <f t="shared" si="2"/>
        <v>8674.9599999999991</v>
      </c>
    </row>
    <row r="152" spans="1:8" ht="76.5">
      <c r="A152" s="55" t="s">
        <v>554</v>
      </c>
      <c r="B152" s="64" t="s">
        <v>881</v>
      </c>
      <c r="C152" s="64" t="s">
        <v>882</v>
      </c>
      <c r="D152" s="64" t="s">
        <v>883</v>
      </c>
      <c r="E152" s="65" t="s">
        <v>884</v>
      </c>
      <c r="F152" s="57">
        <v>200</v>
      </c>
      <c r="G152" s="57">
        <v>596.73</v>
      </c>
      <c r="H152" s="59">
        <f t="shared" si="2"/>
        <v>119346</v>
      </c>
    </row>
    <row r="153" spans="1:8" ht="38.25">
      <c r="A153" s="55" t="s">
        <v>557</v>
      </c>
      <c r="B153" s="72" t="s">
        <v>250</v>
      </c>
      <c r="C153" s="67" t="s">
        <v>251</v>
      </c>
      <c r="D153" s="67" t="s">
        <v>252</v>
      </c>
      <c r="E153" s="55" t="s">
        <v>3</v>
      </c>
      <c r="F153" s="57">
        <v>100</v>
      </c>
      <c r="G153" s="57">
        <v>191.1</v>
      </c>
      <c r="H153" s="59">
        <f t="shared" si="2"/>
        <v>19110</v>
      </c>
    </row>
    <row r="154" spans="1:8" ht="38.25">
      <c r="A154" s="55" t="s">
        <v>559</v>
      </c>
      <c r="B154" s="73" t="s">
        <v>250</v>
      </c>
      <c r="C154" s="61" t="s">
        <v>254</v>
      </c>
      <c r="D154" s="61" t="s">
        <v>255</v>
      </c>
      <c r="E154" s="62" t="s">
        <v>3</v>
      </c>
      <c r="F154" s="57">
        <v>100</v>
      </c>
      <c r="G154" s="57">
        <v>201</v>
      </c>
      <c r="H154" s="59">
        <f t="shared" si="2"/>
        <v>20100</v>
      </c>
    </row>
    <row r="155" spans="1:8" ht="38.25">
      <c r="A155" s="55" t="s">
        <v>563</v>
      </c>
      <c r="B155" s="64" t="s">
        <v>886</v>
      </c>
      <c r="C155" s="64" t="s">
        <v>886</v>
      </c>
      <c r="D155" s="64" t="s">
        <v>887</v>
      </c>
      <c r="E155" s="65" t="s">
        <v>59</v>
      </c>
      <c r="F155" s="57">
        <v>60</v>
      </c>
      <c r="G155" s="57">
        <v>56.67</v>
      </c>
      <c r="H155" s="59">
        <f t="shared" si="2"/>
        <v>3400.2000000000003</v>
      </c>
    </row>
    <row r="156" spans="1:8">
      <c r="A156" s="55" t="s">
        <v>565</v>
      </c>
      <c r="B156" s="60" t="s">
        <v>257</v>
      </c>
      <c r="C156" s="60" t="s">
        <v>257</v>
      </c>
      <c r="D156" s="61" t="s">
        <v>258</v>
      </c>
      <c r="E156" s="62" t="s">
        <v>3</v>
      </c>
      <c r="F156" s="57">
        <v>10000</v>
      </c>
      <c r="G156" s="57">
        <v>82.1</v>
      </c>
      <c r="H156" s="59">
        <f t="shared" si="2"/>
        <v>821000</v>
      </c>
    </row>
    <row r="157" spans="1:8">
      <c r="A157" s="55" t="s">
        <v>569</v>
      </c>
      <c r="B157" s="60" t="s">
        <v>257</v>
      </c>
      <c r="C157" s="60" t="s">
        <v>257</v>
      </c>
      <c r="D157" s="61" t="s">
        <v>260</v>
      </c>
      <c r="E157" s="62" t="s">
        <v>3</v>
      </c>
      <c r="F157" s="57">
        <v>500</v>
      </c>
      <c r="G157" s="57">
        <v>90.2</v>
      </c>
      <c r="H157" s="59">
        <f t="shared" si="2"/>
        <v>45100</v>
      </c>
    </row>
    <row r="158" spans="1:8" ht="38.25">
      <c r="A158" s="55" t="s">
        <v>573</v>
      </c>
      <c r="B158" s="64" t="s">
        <v>257</v>
      </c>
      <c r="C158" s="64" t="s">
        <v>257</v>
      </c>
      <c r="D158" s="64" t="s">
        <v>889</v>
      </c>
      <c r="E158" s="65" t="s">
        <v>59</v>
      </c>
      <c r="F158" s="63">
        <v>2000</v>
      </c>
      <c r="G158" s="63">
        <v>22.66</v>
      </c>
      <c r="H158" s="59">
        <f t="shared" si="2"/>
        <v>45320</v>
      </c>
    </row>
    <row r="159" spans="1:8" ht="51">
      <c r="A159" s="55" t="s">
        <v>576</v>
      </c>
      <c r="B159" s="73" t="s">
        <v>262</v>
      </c>
      <c r="C159" s="61" t="s">
        <v>263</v>
      </c>
      <c r="D159" s="61" t="s">
        <v>264</v>
      </c>
      <c r="E159" s="62" t="s">
        <v>3</v>
      </c>
      <c r="F159" s="63">
        <v>100</v>
      </c>
      <c r="G159" s="57">
        <v>186.9</v>
      </c>
      <c r="H159" s="59">
        <f t="shared" si="2"/>
        <v>18690</v>
      </c>
    </row>
    <row r="160" spans="1:8" ht="38.25">
      <c r="A160" s="55" t="s">
        <v>580</v>
      </c>
      <c r="B160" s="66" t="s">
        <v>266</v>
      </c>
      <c r="C160" s="56" t="s">
        <v>267</v>
      </c>
      <c r="D160" s="56" t="s">
        <v>268</v>
      </c>
      <c r="E160" s="55" t="s">
        <v>3</v>
      </c>
      <c r="F160" s="57">
        <v>100</v>
      </c>
      <c r="G160" s="57">
        <v>216.8</v>
      </c>
      <c r="H160" s="59">
        <f t="shared" si="2"/>
        <v>21680</v>
      </c>
    </row>
    <row r="161" spans="1:8" ht="25.5">
      <c r="A161" s="55" t="s">
        <v>584</v>
      </c>
      <c r="B161" s="61" t="s">
        <v>270</v>
      </c>
      <c r="C161" s="61" t="s">
        <v>271</v>
      </c>
      <c r="D161" s="61" t="s">
        <v>272</v>
      </c>
      <c r="E161" s="62" t="s">
        <v>3</v>
      </c>
      <c r="F161" s="57">
        <v>10</v>
      </c>
      <c r="G161" s="57">
        <v>49.6</v>
      </c>
      <c r="H161" s="59">
        <f t="shared" si="2"/>
        <v>496</v>
      </c>
    </row>
    <row r="162" spans="1:8" ht="25.5">
      <c r="A162" s="55" t="s">
        <v>588</v>
      </c>
      <c r="B162" s="61" t="s">
        <v>270</v>
      </c>
      <c r="C162" s="61" t="s">
        <v>274</v>
      </c>
      <c r="D162" s="61" t="s">
        <v>272</v>
      </c>
      <c r="E162" s="62" t="s">
        <v>3</v>
      </c>
      <c r="F162" s="57">
        <v>10</v>
      </c>
      <c r="G162" s="57">
        <v>49.6</v>
      </c>
      <c r="H162" s="59">
        <f t="shared" si="2"/>
        <v>496</v>
      </c>
    </row>
    <row r="163" spans="1:8">
      <c r="A163" s="55" t="s">
        <v>592</v>
      </c>
      <c r="B163" s="61" t="s">
        <v>276</v>
      </c>
      <c r="C163" s="61" t="s">
        <v>277</v>
      </c>
      <c r="D163" s="61" t="s">
        <v>278</v>
      </c>
      <c r="E163" s="62" t="s">
        <v>3</v>
      </c>
      <c r="F163" s="57">
        <v>50</v>
      </c>
      <c r="G163" s="57">
        <v>20</v>
      </c>
      <c r="H163" s="59">
        <f t="shared" si="2"/>
        <v>1000</v>
      </c>
    </row>
    <row r="164" spans="1:8" ht="25.5">
      <c r="A164" s="55" t="s">
        <v>595</v>
      </c>
      <c r="B164" s="60" t="s">
        <v>280</v>
      </c>
      <c r="C164" s="61" t="s">
        <v>281</v>
      </c>
      <c r="D164" s="61" t="s">
        <v>282</v>
      </c>
      <c r="E164" s="62" t="s">
        <v>59</v>
      </c>
      <c r="F164" s="57">
        <v>1000</v>
      </c>
      <c r="G164" s="57">
        <v>10.199999999999999</v>
      </c>
      <c r="H164" s="59">
        <f t="shared" si="2"/>
        <v>10200</v>
      </c>
    </row>
    <row r="165" spans="1:8">
      <c r="A165" s="55" t="s">
        <v>599</v>
      </c>
      <c r="B165" s="66" t="s">
        <v>284</v>
      </c>
      <c r="C165" s="56" t="s">
        <v>285</v>
      </c>
      <c r="D165" s="56" t="s">
        <v>286</v>
      </c>
      <c r="E165" s="55" t="s">
        <v>59</v>
      </c>
      <c r="F165" s="57">
        <v>100</v>
      </c>
      <c r="G165" s="57">
        <v>54.3</v>
      </c>
      <c r="H165" s="59">
        <f t="shared" si="2"/>
        <v>5430</v>
      </c>
    </row>
    <row r="166" spans="1:8" ht="25.5">
      <c r="A166" s="55" t="s">
        <v>603</v>
      </c>
      <c r="B166" s="64" t="s">
        <v>891</v>
      </c>
      <c r="C166" s="64" t="s">
        <v>891</v>
      </c>
      <c r="D166" s="64" t="s">
        <v>892</v>
      </c>
      <c r="E166" s="65" t="s">
        <v>59</v>
      </c>
      <c r="F166" s="63">
        <v>250</v>
      </c>
      <c r="G166" s="63">
        <v>6.16</v>
      </c>
      <c r="H166" s="59">
        <f t="shared" si="2"/>
        <v>1540</v>
      </c>
    </row>
    <row r="167" spans="1:8">
      <c r="A167" s="55" t="s">
        <v>607</v>
      </c>
      <c r="B167" s="61" t="s">
        <v>288</v>
      </c>
      <c r="C167" s="61" t="s">
        <v>289</v>
      </c>
      <c r="D167" s="61" t="s">
        <v>290</v>
      </c>
      <c r="E167" s="62" t="s">
        <v>86</v>
      </c>
      <c r="F167" s="57">
        <v>100</v>
      </c>
      <c r="G167" s="57">
        <v>22.7</v>
      </c>
      <c r="H167" s="59">
        <f t="shared" si="2"/>
        <v>2270</v>
      </c>
    </row>
    <row r="168" spans="1:8" ht="25.5">
      <c r="A168" s="55" t="s">
        <v>611</v>
      </c>
      <c r="B168" s="64" t="s">
        <v>894</v>
      </c>
      <c r="C168" s="64" t="s">
        <v>895</v>
      </c>
      <c r="D168" s="64" t="s">
        <v>896</v>
      </c>
      <c r="E168" s="65" t="s">
        <v>3</v>
      </c>
      <c r="F168" s="63">
        <v>30</v>
      </c>
      <c r="G168" s="63">
        <v>3884.65</v>
      </c>
      <c r="H168" s="59">
        <f t="shared" si="2"/>
        <v>116539.5</v>
      </c>
    </row>
    <row r="169" spans="1:8">
      <c r="A169" s="55" t="s">
        <v>615</v>
      </c>
      <c r="B169" s="66" t="s">
        <v>292</v>
      </c>
      <c r="C169" s="66" t="s">
        <v>292</v>
      </c>
      <c r="D169" s="56" t="s">
        <v>293</v>
      </c>
      <c r="E169" s="55" t="s">
        <v>89</v>
      </c>
      <c r="F169" s="57">
        <v>2000</v>
      </c>
      <c r="G169" s="57">
        <v>1.8</v>
      </c>
      <c r="H169" s="59">
        <f t="shared" si="2"/>
        <v>3600</v>
      </c>
    </row>
    <row r="170" spans="1:8" ht="51">
      <c r="A170" s="55" t="s">
        <v>618</v>
      </c>
      <c r="B170" s="64" t="s">
        <v>292</v>
      </c>
      <c r="C170" s="64" t="s">
        <v>898</v>
      </c>
      <c r="D170" s="64" t="s">
        <v>899</v>
      </c>
      <c r="E170" s="65" t="s">
        <v>3</v>
      </c>
      <c r="F170" s="63">
        <v>10</v>
      </c>
      <c r="G170" s="63">
        <v>739.35</v>
      </c>
      <c r="H170" s="59">
        <f t="shared" si="2"/>
        <v>7393.5</v>
      </c>
    </row>
    <row r="171" spans="1:8">
      <c r="A171" s="55" t="s">
        <v>621</v>
      </c>
      <c r="B171" s="66" t="s">
        <v>295</v>
      </c>
      <c r="C171" s="66" t="s">
        <v>295</v>
      </c>
      <c r="D171" s="56" t="s">
        <v>296</v>
      </c>
      <c r="E171" s="55" t="s">
        <v>89</v>
      </c>
      <c r="F171" s="57">
        <v>2000</v>
      </c>
      <c r="G171" s="57">
        <v>3.8</v>
      </c>
      <c r="H171" s="59">
        <f t="shared" si="2"/>
        <v>7600</v>
      </c>
    </row>
    <row r="172" spans="1:8">
      <c r="A172" s="55" t="s">
        <v>625</v>
      </c>
      <c r="B172" s="64" t="s">
        <v>901</v>
      </c>
      <c r="C172" s="64" t="s">
        <v>902</v>
      </c>
      <c r="D172" s="64" t="s">
        <v>903</v>
      </c>
      <c r="E172" s="65" t="s">
        <v>86</v>
      </c>
      <c r="F172" s="57">
        <v>3700</v>
      </c>
      <c r="G172" s="57">
        <v>1.43</v>
      </c>
      <c r="H172" s="59">
        <f t="shared" si="2"/>
        <v>5291</v>
      </c>
    </row>
    <row r="173" spans="1:8" ht="102">
      <c r="A173" s="55" t="s">
        <v>628</v>
      </c>
      <c r="B173" s="64" t="s">
        <v>905</v>
      </c>
      <c r="C173" s="64" t="s">
        <v>906</v>
      </c>
      <c r="D173" s="64" t="s">
        <v>907</v>
      </c>
      <c r="E173" s="65" t="s">
        <v>3</v>
      </c>
      <c r="F173" s="57">
        <v>10</v>
      </c>
      <c r="G173" s="57">
        <v>77092.95</v>
      </c>
      <c r="H173" s="59">
        <f t="shared" si="2"/>
        <v>770929.5</v>
      </c>
    </row>
    <row r="174" spans="1:8" ht="25.5">
      <c r="A174" s="55" t="s">
        <v>630</v>
      </c>
      <c r="B174" s="66" t="s">
        <v>298</v>
      </c>
      <c r="C174" s="66" t="s">
        <v>299</v>
      </c>
      <c r="D174" s="56" t="s">
        <v>300</v>
      </c>
      <c r="E174" s="55" t="s">
        <v>142</v>
      </c>
      <c r="F174" s="57">
        <v>50</v>
      </c>
      <c r="G174" s="57">
        <v>99.7</v>
      </c>
      <c r="H174" s="59">
        <f t="shared" si="2"/>
        <v>4985</v>
      </c>
    </row>
    <row r="175" spans="1:8" ht="25.5">
      <c r="A175" s="55" t="s">
        <v>634</v>
      </c>
      <c r="B175" s="66" t="s">
        <v>302</v>
      </c>
      <c r="C175" s="66" t="s">
        <v>303</v>
      </c>
      <c r="D175" s="56" t="s">
        <v>304</v>
      </c>
      <c r="E175" s="55" t="s">
        <v>3</v>
      </c>
      <c r="F175" s="57">
        <v>10</v>
      </c>
      <c r="G175" s="57">
        <v>248.5</v>
      </c>
      <c r="H175" s="59">
        <f t="shared" si="2"/>
        <v>2485</v>
      </c>
    </row>
    <row r="176" spans="1:8" ht="38.25">
      <c r="A176" s="55" t="s">
        <v>636</v>
      </c>
      <c r="B176" s="64" t="s">
        <v>909</v>
      </c>
      <c r="C176" s="64" t="s">
        <v>909</v>
      </c>
      <c r="D176" s="64" t="s">
        <v>910</v>
      </c>
      <c r="E176" s="65" t="s">
        <v>59</v>
      </c>
      <c r="F176" s="57">
        <v>1000</v>
      </c>
      <c r="G176" s="57">
        <v>13.77</v>
      </c>
      <c r="H176" s="59">
        <f t="shared" si="2"/>
        <v>13770</v>
      </c>
    </row>
    <row r="177" spans="1:8" ht="25.5">
      <c r="A177" s="55" t="s">
        <v>638</v>
      </c>
      <c r="B177" s="64" t="s">
        <v>912</v>
      </c>
      <c r="C177" s="64" t="s">
        <v>913</v>
      </c>
      <c r="D177" s="64" t="s">
        <v>914</v>
      </c>
      <c r="E177" s="65" t="s">
        <v>915</v>
      </c>
      <c r="F177" s="57">
        <v>1500</v>
      </c>
      <c r="G177" s="57">
        <v>20.9</v>
      </c>
      <c r="H177" s="59">
        <f t="shared" si="2"/>
        <v>31349.999999999996</v>
      </c>
    </row>
    <row r="178" spans="1:8">
      <c r="A178" s="55" t="s">
        <v>642</v>
      </c>
      <c r="B178" s="72" t="s">
        <v>917</v>
      </c>
      <c r="C178" s="67" t="s">
        <v>918</v>
      </c>
      <c r="D178" s="67" t="s">
        <v>919</v>
      </c>
      <c r="E178" s="55" t="s">
        <v>119</v>
      </c>
      <c r="F178" s="57">
        <v>620</v>
      </c>
      <c r="G178" s="57">
        <v>470.25</v>
      </c>
      <c r="H178" s="59">
        <f t="shared" si="2"/>
        <v>291555</v>
      </c>
    </row>
    <row r="179" spans="1:8" ht="76.5">
      <c r="A179" s="55" t="s">
        <v>646</v>
      </c>
      <c r="B179" s="64" t="s">
        <v>921</v>
      </c>
      <c r="C179" s="64" t="s">
        <v>922</v>
      </c>
      <c r="D179" s="64" t="s">
        <v>923</v>
      </c>
      <c r="E179" s="65" t="s">
        <v>915</v>
      </c>
      <c r="F179" s="57">
        <v>2000</v>
      </c>
      <c r="G179" s="57">
        <v>103.96</v>
      </c>
      <c r="H179" s="59">
        <f t="shared" si="2"/>
        <v>207920</v>
      </c>
    </row>
    <row r="180" spans="1:8" ht="76.5">
      <c r="A180" s="55" t="s">
        <v>650</v>
      </c>
      <c r="B180" s="64" t="s">
        <v>921</v>
      </c>
      <c r="C180" s="64" t="s">
        <v>925</v>
      </c>
      <c r="D180" s="64" t="s">
        <v>926</v>
      </c>
      <c r="E180" s="65" t="s">
        <v>915</v>
      </c>
      <c r="F180" s="57">
        <v>1000</v>
      </c>
      <c r="G180" s="57">
        <v>15.77</v>
      </c>
      <c r="H180" s="59">
        <f t="shared" si="2"/>
        <v>15770</v>
      </c>
    </row>
    <row r="181" spans="1:8" ht="25.5">
      <c r="A181" s="55" t="s">
        <v>654</v>
      </c>
      <c r="B181" s="64" t="s">
        <v>928</v>
      </c>
      <c r="C181" s="64" t="s">
        <v>928</v>
      </c>
      <c r="D181" s="64" t="s">
        <v>929</v>
      </c>
      <c r="E181" s="65" t="s">
        <v>59</v>
      </c>
      <c r="F181" s="57">
        <v>500</v>
      </c>
      <c r="G181" s="57">
        <v>7.92</v>
      </c>
      <c r="H181" s="59">
        <f t="shared" si="2"/>
        <v>3960</v>
      </c>
    </row>
    <row r="182" spans="1:8">
      <c r="A182" s="55" t="s">
        <v>658</v>
      </c>
      <c r="B182" s="72" t="s">
        <v>306</v>
      </c>
      <c r="C182" s="72" t="s">
        <v>306</v>
      </c>
      <c r="D182" s="67" t="s">
        <v>307</v>
      </c>
      <c r="E182" s="55" t="s">
        <v>89</v>
      </c>
      <c r="F182" s="57">
        <v>1000</v>
      </c>
      <c r="G182" s="57">
        <v>0.9</v>
      </c>
      <c r="H182" s="59">
        <f t="shared" si="2"/>
        <v>900</v>
      </c>
    </row>
    <row r="183" spans="1:8">
      <c r="A183" s="55" t="s">
        <v>661</v>
      </c>
      <c r="B183" s="72" t="s">
        <v>306</v>
      </c>
      <c r="C183" s="72" t="s">
        <v>309</v>
      </c>
      <c r="D183" s="67" t="s">
        <v>310</v>
      </c>
      <c r="E183" s="55" t="s">
        <v>56</v>
      </c>
      <c r="F183" s="57">
        <v>300</v>
      </c>
      <c r="G183" s="57">
        <v>17.3</v>
      </c>
      <c r="H183" s="59">
        <f t="shared" si="2"/>
        <v>5190</v>
      </c>
    </row>
    <row r="184" spans="1:8">
      <c r="A184" s="55" t="s">
        <v>665</v>
      </c>
      <c r="B184" s="72" t="s">
        <v>306</v>
      </c>
      <c r="C184" s="72"/>
      <c r="D184" s="67" t="s">
        <v>312</v>
      </c>
      <c r="E184" s="55" t="s">
        <v>56</v>
      </c>
      <c r="F184" s="57">
        <v>200</v>
      </c>
      <c r="G184" s="57">
        <v>16.899999999999999</v>
      </c>
      <c r="H184" s="59">
        <f t="shared" si="2"/>
        <v>3379.9999999999995</v>
      </c>
    </row>
    <row r="185" spans="1:8">
      <c r="A185" s="55" t="s">
        <v>669</v>
      </c>
      <c r="B185" s="61" t="s">
        <v>306</v>
      </c>
      <c r="C185" s="61" t="s">
        <v>314</v>
      </c>
      <c r="D185" s="61" t="s">
        <v>315</v>
      </c>
      <c r="E185" s="62" t="s">
        <v>56</v>
      </c>
      <c r="F185" s="57">
        <v>200</v>
      </c>
      <c r="G185" s="57">
        <v>14.3</v>
      </c>
      <c r="H185" s="59">
        <f t="shared" si="2"/>
        <v>2860</v>
      </c>
    </row>
    <row r="186" spans="1:8">
      <c r="A186" s="55" t="s">
        <v>673</v>
      </c>
      <c r="B186" s="64" t="s">
        <v>306</v>
      </c>
      <c r="C186" s="64" t="s">
        <v>306</v>
      </c>
      <c r="D186" s="64" t="s">
        <v>558</v>
      </c>
      <c r="E186" s="65" t="s">
        <v>86</v>
      </c>
      <c r="F186" s="57">
        <v>3250</v>
      </c>
      <c r="G186" s="57">
        <v>1.3</v>
      </c>
      <c r="H186" s="59">
        <f t="shared" si="2"/>
        <v>4225</v>
      </c>
    </row>
    <row r="187" spans="1:8" ht="25.5">
      <c r="A187" s="55" t="s">
        <v>675</v>
      </c>
      <c r="B187" s="64" t="s">
        <v>932</v>
      </c>
      <c r="C187" s="64" t="s">
        <v>932</v>
      </c>
      <c r="D187" s="64" t="s">
        <v>933</v>
      </c>
      <c r="E187" s="65" t="s">
        <v>59</v>
      </c>
      <c r="F187" s="63">
        <v>1000</v>
      </c>
      <c r="G187" s="63">
        <v>12.46</v>
      </c>
      <c r="H187" s="59">
        <f t="shared" si="2"/>
        <v>12460</v>
      </c>
    </row>
    <row r="188" spans="1:8" ht="25.5">
      <c r="A188" s="55" t="s">
        <v>679</v>
      </c>
      <c r="B188" s="66" t="s">
        <v>317</v>
      </c>
      <c r="C188" s="66" t="s">
        <v>317</v>
      </c>
      <c r="D188" s="56" t="s">
        <v>318</v>
      </c>
      <c r="E188" s="55" t="s">
        <v>3</v>
      </c>
      <c r="F188" s="57">
        <v>200</v>
      </c>
      <c r="G188" s="57">
        <v>22.8</v>
      </c>
      <c r="H188" s="59">
        <f t="shared" si="2"/>
        <v>4560</v>
      </c>
    </row>
    <row r="189" spans="1:8">
      <c r="A189" s="55" t="s">
        <v>683</v>
      </c>
      <c r="B189" s="66" t="s">
        <v>320</v>
      </c>
      <c r="C189" s="66" t="s">
        <v>320</v>
      </c>
      <c r="D189" s="56" t="s">
        <v>321</v>
      </c>
      <c r="E189" s="55" t="s">
        <v>3</v>
      </c>
      <c r="F189" s="57">
        <v>5</v>
      </c>
      <c r="G189" s="57">
        <v>376.1</v>
      </c>
      <c r="H189" s="59">
        <f t="shared" si="2"/>
        <v>1880.5</v>
      </c>
    </row>
    <row r="190" spans="1:8" ht="63.75">
      <c r="A190" s="55" t="s">
        <v>685</v>
      </c>
      <c r="B190" s="64" t="s">
        <v>946</v>
      </c>
      <c r="C190" s="64" t="s">
        <v>947</v>
      </c>
      <c r="D190" s="64" t="s">
        <v>948</v>
      </c>
      <c r="E190" s="65" t="s">
        <v>59</v>
      </c>
      <c r="F190" s="57">
        <v>10</v>
      </c>
      <c r="G190" s="57">
        <v>123.36</v>
      </c>
      <c r="H190" s="59">
        <f t="shared" si="2"/>
        <v>1233.5999999999999</v>
      </c>
    </row>
    <row r="191" spans="1:8" ht="25.5">
      <c r="A191" s="55" t="s">
        <v>688</v>
      </c>
      <c r="B191" s="64" t="s">
        <v>950</v>
      </c>
      <c r="C191" s="64" t="s">
        <v>950</v>
      </c>
      <c r="D191" s="64" t="s">
        <v>951</v>
      </c>
      <c r="E191" s="65" t="s">
        <v>59</v>
      </c>
      <c r="F191" s="57">
        <v>50000</v>
      </c>
      <c r="G191" s="57">
        <v>21.06</v>
      </c>
      <c r="H191" s="59">
        <f t="shared" si="2"/>
        <v>1053000</v>
      </c>
    </row>
    <row r="192" spans="1:8" ht="38.25">
      <c r="A192" s="55" t="s">
        <v>692</v>
      </c>
      <c r="B192" s="64" t="s">
        <v>953</v>
      </c>
      <c r="C192" s="64" t="s">
        <v>954</v>
      </c>
      <c r="D192" s="64" t="s">
        <v>955</v>
      </c>
      <c r="E192" s="65" t="s">
        <v>59</v>
      </c>
      <c r="F192" s="57">
        <v>3250</v>
      </c>
      <c r="G192" s="57">
        <v>6.44</v>
      </c>
      <c r="H192" s="59">
        <f t="shared" si="2"/>
        <v>20930</v>
      </c>
    </row>
    <row r="193" spans="1:8" ht="38.25">
      <c r="A193" s="55" t="s">
        <v>696</v>
      </c>
      <c r="B193" s="64" t="s">
        <v>957</v>
      </c>
      <c r="C193" s="64" t="s">
        <v>958</v>
      </c>
      <c r="D193" s="64" t="s">
        <v>959</v>
      </c>
      <c r="E193" s="65" t="s">
        <v>59</v>
      </c>
      <c r="F193" s="57">
        <v>400</v>
      </c>
      <c r="G193" s="57">
        <v>10.25</v>
      </c>
      <c r="H193" s="59">
        <f t="shared" si="2"/>
        <v>4100</v>
      </c>
    </row>
    <row r="194" spans="1:8" ht="38.25">
      <c r="A194" s="55" t="s">
        <v>701</v>
      </c>
      <c r="B194" s="64" t="s">
        <v>961</v>
      </c>
      <c r="C194" s="64" t="s">
        <v>961</v>
      </c>
      <c r="D194" s="64" t="s">
        <v>962</v>
      </c>
      <c r="E194" s="65" t="s">
        <v>3</v>
      </c>
      <c r="F194" s="57">
        <v>200</v>
      </c>
      <c r="G194" s="57">
        <v>130.46</v>
      </c>
      <c r="H194" s="59">
        <f t="shared" si="2"/>
        <v>26092</v>
      </c>
    </row>
    <row r="195" spans="1:8" ht="25.5">
      <c r="A195" s="55" t="s">
        <v>705</v>
      </c>
      <c r="B195" s="72" t="s">
        <v>323</v>
      </c>
      <c r="C195" s="67" t="s">
        <v>324</v>
      </c>
      <c r="D195" s="67" t="s">
        <v>325</v>
      </c>
      <c r="E195" s="55" t="s">
        <v>3</v>
      </c>
      <c r="F195" s="57">
        <v>500</v>
      </c>
      <c r="G195" s="57">
        <v>771.8</v>
      </c>
      <c r="H195" s="59">
        <f t="shared" si="2"/>
        <v>385900</v>
      </c>
    </row>
    <row r="196" spans="1:8">
      <c r="A196" s="55" t="s">
        <v>707</v>
      </c>
      <c r="B196" s="72" t="s">
        <v>327</v>
      </c>
      <c r="C196" s="67" t="s">
        <v>328</v>
      </c>
      <c r="D196" s="67" t="s">
        <v>329</v>
      </c>
      <c r="E196" s="55" t="s">
        <v>119</v>
      </c>
      <c r="F196" s="57">
        <v>100</v>
      </c>
      <c r="G196" s="57">
        <v>9.1999999999999993</v>
      </c>
      <c r="H196" s="59">
        <f t="shared" si="2"/>
        <v>919.99999999999989</v>
      </c>
    </row>
    <row r="197" spans="1:8" ht="63.75">
      <c r="A197" s="55" t="s">
        <v>710</v>
      </c>
      <c r="B197" s="60" t="s">
        <v>964</v>
      </c>
      <c r="C197" s="60" t="s">
        <v>964</v>
      </c>
      <c r="D197" s="64" t="s">
        <v>965</v>
      </c>
      <c r="E197" s="62" t="s">
        <v>59</v>
      </c>
      <c r="F197" s="57">
        <v>4500</v>
      </c>
      <c r="G197" s="57">
        <v>22</v>
      </c>
      <c r="H197" s="59">
        <f t="shared" ref="H197:H260" si="3">G197*F197</f>
        <v>99000</v>
      </c>
    </row>
    <row r="198" spans="1:8" ht="51">
      <c r="A198" s="55" t="s">
        <v>713</v>
      </c>
      <c r="B198" s="64" t="s">
        <v>967</v>
      </c>
      <c r="C198" s="64" t="s">
        <v>968</v>
      </c>
      <c r="D198" s="64" t="s">
        <v>969</v>
      </c>
      <c r="E198" s="65" t="s">
        <v>59</v>
      </c>
      <c r="F198" s="57">
        <v>1250</v>
      </c>
      <c r="G198" s="57">
        <v>79.180000000000007</v>
      </c>
      <c r="H198" s="59">
        <f t="shared" si="3"/>
        <v>98975.000000000015</v>
      </c>
    </row>
    <row r="199" spans="1:8" ht="51">
      <c r="A199" s="55" t="s">
        <v>716</v>
      </c>
      <c r="B199" s="64" t="s">
        <v>967</v>
      </c>
      <c r="C199" s="64" t="s">
        <v>971</v>
      </c>
      <c r="D199" s="64" t="s">
        <v>972</v>
      </c>
      <c r="E199" s="65" t="s">
        <v>59</v>
      </c>
      <c r="F199" s="57">
        <v>1500</v>
      </c>
      <c r="G199" s="57">
        <v>1965.7</v>
      </c>
      <c r="H199" s="59">
        <f t="shared" si="3"/>
        <v>2948550</v>
      </c>
    </row>
    <row r="200" spans="1:8" ht="38.25">
      <c r="A200" s="55" t="s">
        <v>718</v>
      </c>
      <c r="B200" s="64" t="s">
        <v>37</v>
      </c>
      <c r="C200" s="64" t="s">
        <v>38</v>
      </c>
      <c r="D200" s="64" t="s">
        <v>994</v>
      </c>
      <c r="E200" s="65" t="s">
        <v>59</v>
      </c>
      <c r="F200" s="57">
        <v>20000</v>
      </c>
      <c r="G200" s="57">
        <v>10.29</v>
      </c>
      <c r="H200" s="59">
        <f t="shared" si="3"/>
        <v>205799.99999999997</v>
      </c>
    </row>
    <row r="201" spans="1:8" ht="25.5">
      <c r="A201" s="55" t="s">
        <v>721</v>
      </c>
      <c r="B201" s="64" t="s">
        <v>37</v>
      </c>
      <c r="C201" s="64" t="s">
        <v>38</v>
      </c>
      <c r="D201" s="64" t="s">
        <v>996</v>
      </c>
      <c r="E201" s="65" t="s">
        <v>59</v>
      </c>
      <c r="F201" s="57">
        <v>250</v>
      </c>
      <c r="G201" s="57">
        <v>5.66</v>
      </c>
      <c r="H201" s="59">
        <f t="shared" si="3"/>
        <v>1415</v>
      </c>
    </row>
    <row r="202" spans="1:8">
      <c r="A202" s="55" t="s">
        <v>723</v>
      </c>
      <c r="B202" s="56" t="s">
        <v>331</v>
      </c>
      <c r="C202" s="56" t="s">
        <v>332</v>
      </c>
      <c r="D202" s="55" t="s">
        <v>333</v>
      </c>
      <c r="E202" s="55" t="s">
        <v>3</v>
      </c>
      <c r="F202" s="57">
        <v>50</v>
      </c>
      <c r="G202" s="58">
        <v>792.5</v>
      </c>
      <c r="H202" s="59">
        <f t="shared" si="3"/>
        <v>39625</v>
      </c>
    </row>
    <row r="203" spans="1:8" ht="38.25">
      <c r="A203" s="55" t="s">
        <v>727</v>
      </c>
      <c r="B203" s="64" t="s">
        <v>998</v>
      </c>
      <c r="C203" s="64" t="s">
        <v>999</v>
      </c>
      <c r="D203" s="64" t="s">
        <v>1000</v>
      </c>
      <c r="E203" s="65" t="s">
        <v>59</v>
      </c>
      <c r="F203" s="57">
        <v>50</v>
      </c>
      <c r="G203" s="57">
        <v>66.33</v>
      </c>
      <c r="H203" s="59">
        <f t="shared" si="3"/>
        <v>3316.5</v>
      </c>
    </row>
    <row r="204" spans="1:8" ht="38.25">
      <c r="A204" s="55" t="s">
        <v>731</v>
      </c>
      <c r="B204" s="64" t="s">
        <v>1002</v>
      </c>
      <c r="C204" s="64" t="s">
        <v>1003</v>
      </c>
      <c r="D204" s="64" t="s">
        <v>1004</v>
      </c>
      <c r="E204" s="65" t="s">
        <v>3</v>
      </c>
      <c r="F204" s="57">
        <v>500</v>
      </c>
      <c r="G204" s="57">
        <v>163.9</v>
      </c>
      <c r="H204" s="59">
        <f t="shared" si="3"/>
        <v>81950</v>
      </c>
    </row>
    <row r="205" spans="1:8">
      <c r="A205" s="55" t="s">
        <v>734</v>
      </c>
      <c r="B205" s="60" t="s">
        <v>335</v>
      </c>
      <c r="C205" s="66" t="s">
        <v>336</v>
      </c>
      <c r="D205" s="66" t="s">
        <v>337</v>
      </c>
      <c r="E205" s="62" t="s">
        <v>89</v>
      </c>
      <c r="F205" s="57">
        <v>1000</v>
      </c>
      <c r="G205" s="57">
        <v>33.200000000000003</v>
      </c>
      <c r="H205" s="59">
        <f t="shared" si="3"/>
        <v>33200</v>
      </c>
    </row>
    <row r="206" spans="1:8" ht="51">
      <c r="A206" s="55" t="s">
        <v>738</v>
      </c>
      <c r="B206" s="64" t="s">
        <v>1006</v>
      </c>
      <c r="C206" s="64" t="s">
        <v>1007</v>
      </c>
      <c r="D206" s="64" t="s">
        <v>1008</v>
      </c>
      <c r="E206" s="65" t="s">
        <v>511</v>
      </c>
      <c r="F206" s="57">
        <v>200</v>
      </c>
      <c r="G206" s="57">
        <v>370.7</v>
      </c>
      <c r="H206" s="59">
        <f t="shared" si="3"/>
        <v>74140</v>
      </c>
    </row>
    <row r="207" spans="1:8" ht="51">
      <c r="A207" s="55" t="s">
        <v>741</v>
      </c>
      <c r="B207" s="64" t="s">
        <v>1006</v>
      </c>
      <c r="C207" s="64" t="s">
        <v>1010</v>
      </c>
      <c r="D207" s="64" t="s">
        <v>1011</v>
      </c>
      <c r="E207" s="65" t="s">
        <v>3</v>
      </c>
      <c r="F207" s="57">
        <v>10</v>
      </c>
      <c r="G207" s="57">
        <v>218.07</v>
      </c>
      <c r="H207" s="59">
        <f t="shared" si="3"/>
        <v>2180.6999999999998</v>
      </c>
    </row>
    <row r="208" spans="1:8">
      <c r="A208" s="55" t="s">
        <v>743</v>
      </c>
      <c r="B208" s="60" t="s">
        <v>339</v>
      </c>
      <c r="C208" s="60" t="s">
        <v>339</v>
      </c>
      <c r="D208" s="66" t="s">
        <v>340</v>
      </c>
      <c r="E208" s="62" t="s">
        <v>3</v>
      </c>
      <c r="F208" s="57">
        <v>50</v>
      </c>
      <c r="G208" s="57">
        <v>1090.3</v>
      </c>
      <c r="H208" s="59">
        <f t="shared" si="3"/>
        <v>54515</v>
      </c>
    </row>
    <row r="209" spans="1:8">
      <c r="A209" s="55" t="s">
        <v>747</v>
      </c>
      <c r="B209" s="60" t="s">
        <v>342</v>
      </c>
      <c r="C209" s="66" t="s">
        <v>343</v>
      </c>
      <c r="D209" s="66" t="s">
        <v>344</v>
      </c>
      <c r="E209" s="62" t="s">
        <v>89</v>
      </c>
      <c r="F209" s="57">
        <v>400</v>
      </c>
      <c r="G209" s="57">
        <v>9.9</v>
      </c>
      <c r="H209" s="59">
        <f t="shared" si="3"/>
        <v>3960</v>
      </c>
    </row>
    <row r="210" spans="1:8" ht="38.25">
      <c r="A210" s="55" t="s">
        <v>750</v>
      </c>
      <c r="B210" s="64" t="s">
        <v>1013</v>
      </c>
      <c r="C210" s="64" t="s">
        <v>1014</v>
      </c>
      <c r="D210" s="64" t="s">
        <v>1015</v>
      </c>
      <c r="E210" s="65" t="s">
        <v>86</v>
      </c>
      <c r="F210" s="57">
        <v>504</v>
      </c>
      <c r="G210" s="57">
        <v>79.2</v>
      </c>
      <c r="H210" s="59">
        <f t="shared" si="3"/>
        <v>39916.800000000003</v>
      </c>
    </row>
    <row r="211" spans="1:8" ht="25.5">
      <c r="A211" s="55" t="s">
        <v>754</v>
      </c>
      <c r="B211" s="61" t="s">
        <v>346</v>
      </c>
      <c r="C211" s="67" t="s">
        <v>347</v>
      </c>
      <c r="D211" s="61" t="s">
        <v>348</v>
      </c>
      <c r="E211" s="62" t="s">
        <v>3</v>
      </c>
      <c r="F211" s="57">
        <v>100</v>
      </c>
      <c r="G211" s="57">
        <v>998</v>
      </c>
      <c r="H211" s="59">
        <f t="shared" si="3"/>
        <v>99800</v>
      </c>
    </row>
    <row r="212" spans="1:8">
      <c r="A212" s="55" t="s">
        <v>758</v>
      </c>
      <c r="B212" s="61" t="s">
        <v>346</v>
      </c>
      <c r="C212" s="67" t="s">
        <v>347</v>
      </c>
      <c r="D212" s="61" t="s">
        <v>350</v>
      </c>
      <c r="E212" s="62" t="s">
        <v>119</v>
      </c>
      <c r="F212" s="57">
        <v>100</v>
      </c>
      <c r="G212" s="57">
        <v>17</v>
      </c>
      <c r="H212" s="59">
        <f t="shared" si="3"/>
        <v>1700</v>
      </c>
    </row>
    <row r="213" spans="1:8" ht="25.5">
      <c r="A213" s="55" t="s">
        <v>761</v>
      </c>
      <c r="B213" s="60" t="s">
        <v>352</v>
      </c>
      <c r="C213" s="60" t="s">
        <v>352</v>
      </c>
      <c r="D213" s="61" t="s">
        <v>353</v>
      </c>
      <c r="E213" s="62" t="s">
        <v>3</v>
      </c>
      <c r="F213" s="57">
        <v>100</v>
      </c>
      <c r="G213" s="57">
        <v>306.3</v>
      </c>
      <c r="H213" s="59">
        <f t="shared" si="3"/>
        <v>30630</v>
      </c>
    </row>
    <row r="214" spans="1:8" ht="51">
      <c r="A214" s="55" t="s">
        <v>765</v>
      </c>
      <c r="B214" s="61" t="s">
        <v>1028</v>
      </c>
      <c r="C214" s="61" t="s">
        <v>1029</v>
      </c>
      <c r="D214" s="60" t="s">
        <v>1030</v>
      </c>
      <c r="E214" s="60" t="s">
        <v>1031</v>
      </c>
      <c r="F214" s="57">
        <v>300</v>
      </c>
      <c r="G214" s="57">
        <v>47.02</v>
      </c>
      <c r="H214" s="59">
        <f t="shared" si="3"/>
        <v>14106.000000000002</v>
      </c>
    </row>
    <row r="215" spans="1:8" ht="76.5">
      <c r="A215" s="55" t="s">
        <v>769</v>
      </c>
      <c r="B215" s="60" t="s">
        <v>355</v>
      </c>
      <c r="C215" s="60" t="s">
        <v>356</v>
      </c>
      <c r="D215" s="61" t="s">
        <v>357</v>
      </c>
      <c r="E215" s="62" t="s">
        <v>358</v>
      </c>
      <c r="F215" s="57">
        <v>1000</v>
      </c>
      <c r="G215" s="57">
        <v>5.5</v>
      </c>
      <c r="H215" s="59">
        <f t="shared" si="3"/>
        <v>5500</v>
      </c>
    </row>
    <row r="216" spans="1:8" ht="25.5">
      <c r="A216" s="55" t="s">
        <v>773</v>
      </c>
      <c r="B216" s="60" t="s">
        <v>360</v>
      </c>
      <c r="C216" s="60" t="s">
        <v>360</v>
      </c>
      <c r="D216" s="61" t="s">
        <v>361</v>
      </c>
      <c r="E216" s="62" t="s">
        <v>59</v>
      </c>
      <c r="F216" s="57">
        <v>50</v>
      </c>
      <c r="G216" s="57">
        <v>232.1</v>
      </c>
      <c r="H216" s="59">
        <f t="shared" si="3"/>
        <v>11605</v>
      </c>
    </row>
    <row r="217" spans="1:8" ht="38.25">
      <c r="A217" s="55" t="s">
        <v>778</v>
      </c>
      <c r="B217" s="68" t="s">
        <v>363</v>
      </c>
      <c r="C217" s="60" t="s">
        <v>364</v>
      </c>
      <c r="D217" s="60" t="s">
        <v>365</v>
      </c>
      <c r="E217" s="55" t="s">
        <v>3</v>
      </c>
      <c r="F217" s="57">
        <v>100</v>
      </c>
      <c r="G217" s="57">
        <v>165.4</v>
      </c>
      <c r="H217" s="59">
        <f t="shared" si="3"/>
        <v>16540</v>
      </c>
    </row>
    <row r="218" spans="1:8">
      <c r="A218" s="55" t="s">
        <v>782</v>
      </c>
      <c r="B218" s="68" t="s">
        <v>367</v>
      </c>
      <c r="C218" s="60" t="s">
        <v>367</v>
      </c>
      <c r="D218" s="60" t="s">
        <v>368</v>
      </c>
      <c r="E218" s="55" t="s">
        <v>89</v>
      </c>
      <c r="F218" s="57">
        <v>5000</v>
      </c>
      <c r="G218" s="57">
        <v>11.9</v>
      </c>
      <c r="H218" s="59">
        <f t="shared" si="3"/>
        <v>59500</v>
      </c>
    </row>
    <row r="219" spans="1:8">
      <c r="A219" s="55" t="s">
        <v>786</v>
      </c>
      <c r="B219" s="64" t="s">
        <v>1033</v>
      </c>
      <c r="C219" s="64" t="s">
        <v>1034</v>
      </c>
      <c r="D219" s="64" t="s">
        <v>1035</v>
      </c>
      <c r="E219" s="65" t="s">
        <v>119</v>
      </c>
      <c r="F219" s="57">
        <v>240</v>
      </c>
      <c r="G219" s="57">
        <v>18.53</v>
      </c>
      <c r="H219" s="59">
        <f t="shared" si="3"/>
        <v>4447.2000000000007</v>
      </c>
    </row>
    <row r="220" spans="1:8">
      <c r="A220" s="55" t="s">
        <v>790</v>
      </c>
      <c r="B220" s="68" t="s">
        <v>370</v>
      </c>
      <c r="C220" s="68" t="s">
        <v>370</v>
      </c>
      <c r="D220" s="73" t="s">
        <v>371</v>
      </c>
      <c r="E220" s="62" t="s">
        <v>3</v>
      </c>
      <c r="F220" s="57">
        <v>100</v>
      </c>
      <c r="G220" s="57">
        <v>60.9</v>
      </c>
      <c r="H220" s="59">
        <f t="shared" si="3"/>
        <v>6090</v>
      </c>
    </row>
    <row r="221" spans="1:8">
      <c r="A221" s="55" t="s">
        <v>794</v>
      </c>
      <c r="B221" s="68" t="s">
        <v>370</v>
      </c>
      <c r="C221" s="68" t="s">
        <v>370</v>
      </c>
      <c r="D221" s="73">
        <v>0.96</v>
      </c>
      <c r="E221" s="62" t="s">
        <v>373</v>
      </c>
      <c r="F221" s="57">
        <v>300</v>
      </c>
      <c r="G221" s="57">
        <v>380</v>
      </c>
      <c r="H221" s="59">
        <f t="shared" si="3"/>
        <v>114000</v>
      </c>
    </row>
    <row r="222" spans="1:8">
      <c r="A222" s="55" t="s">
        <v>798</v>
      </c>
      <c r="B222" s="60" t="s">
        <v>375</v>
      </c>
      <c r="C222" s="60" t="s">
        <v>375</v>
      </c>
      <c r="D222" s="61" t="s">
        <v>376</v>
      </c>
      <c r="E222" s="55" t="s">
        <v>3</v>
      </c>
      <c r="F222" s="57">
        <v>10</v>
      </c>
      <c r="G222" s="57">
        <v>3164.5</v>
      </c>
      <c r="H222" s="59">
        <f t="shared" si="3"/>
        <v>31645</v>
      </c>
    </row>
    <row r="223" spans="1:8" ht="63.75">
      <c r="A223" s="55" t="s">
        <v>802</v>
      </c>
      <c r="B223" s="55" t="s">
        <v>1037</v>
      </c>
      <c r="C223" s="64" t="s">
        <v>1038</v>
      </c>
      <c r="D223" s="64" t="s">
        <v>1039</v>
      </c>
      <c r="E223" s="65" t="s">
        <v>3</v>
      </c>
      <c r="F223" s="57">
        <v>150</v>
      </c>
      <c r="G223" s="57">
        <v>496.67</v>
      </c>
      <c r="H223" s="59">
        <f t="shared" si="3"/>
        <v>74500.5</v>
      </c>
    </row>
    <row r="224" spans="1:8" ht="51">
      <c r="A224" s="55" t="s">
        <v>806</v>
      </c>
      <c r="B224" s="64" t="s">
        <v>1040</v>
      </c>
      <c r="C224" s="64" t="s">
        <v>1040</v>
      </c>
      <c r="D224" s="64" t="s">
        <v>533</v>
      </c>
      <c r="E224" s="65" t="s">
        <v>3</v>
      </c>
      <c r="F224" s="63">
        <v>150</v>
      </c>
      <c r="G224" s="63">
        <v>20.99</v>
      </c>
      <c r="H224" s="59">
        <f t="shared" si="3"/>
        <v>3148.4999999999995</v>
      </c>
    </row>
    <row r="225" spans="1:8">
      <c r="A225" s="55" t="s">
        <v>808</v>
      </c>
      <c r="B225" s="66" t="s">
        <v>378</v>
      </c>
      <c r="C225" s="66" t="s">
        <v>378</v>
      </c>
      <c r="D225" s="56" t="s">
        <v>379</v>
      </c>
      <c r="E225" s="55" t="s">
        <v>59</v>
      </c>
      <c r="F225" s="57">
        <v>200</v>
      </c>
      <c r="G225" s="57">
        <v>28.3</v>
      </c>
      <c r="H225" s="59">
        <f t="shared" si="3"/>
        <v>5660</v>
      </c>
    </row>
    <row r="226" spans="1:8" ht="25.5">
      <c r="A226" s="55" t="s">
        <v>810</v>
      </c>
      <c r="B226" s="64" t="s">
        <v>1041</v>
      </c>
      <c r="C226" s="64" t="s">
        <v>1042</v>
      </c>
      <c r="D226" s="64" t="s">
        <v>1043</v>
      </c>
      <c r="E226" s="65" t="s">
        <v>59</v>
      </c>
      <c r="F226" s="57">
        <v>40</v>
      </c>
      <c r="G226" s="57">
        <v>142.16999999999999</v>
      </c>
      <c r="H226" s="59">
        <f t="shared" si="3"/>
        <v>5686.7999999999993</v>
      </c>
    </row>
    <row r="227" spans="1:8" ht="25.5">
      <c r="A227" s="55" t="s">
        <v>814</v>
      </c>
      <c r="B227" s="60" t="s">
        <v>381</v>
      </c>
      <c r="C227" s="61"/>
      <c r="D227" s="61" t="s">
        <v>382</v>
      </c>
      <c r="E227" s="55" t="s">
        <v>59</v>
      </c>
      <c r="F227" s="57">
        <v>1</v>
      </c>
      <c r="G227" s="57">
        <v>77177.7</v>
      </c>
      <c r="H227" s="59">
        <f t="shared" si="3"/>
        <v>77177.7</v>
      </c>
    </row>
    <row r="228" spans="1:8" ht="63.75">
      <c r="A228" s="55" t="s">
        <v>818</v>
      </c>
      <c r="B228" s="60" t="s">
        <v>384</v>
      </c>
      <c r="C228" s="60"/>
      <c r="D228" s="61" t="s">
        <v>385</v>
      </c>
      <c r="E228" s="55" t="s">
        <v>59</v>
      </c>
      <c r="F228" s="57">
        <v>20</v>
      </c>
      <c r="G228" s="57">
        <v>2388.8000000000002</v>
      </c>
      <c r="H228" s="59">
        <f t="shared" si="3"/>
        <v>47776</v>
      </c>
    </row>
    <row r="229" spans="1:8" ht="25.5">
      <c r="A229" s="55" t="s">
        <v>822</v>
      </c>
      <c r="B229" s="60" t="s">
        <v>387</v>
      </c>
      <c r="C229" s="60"/>
      <c r="D229" s="61" t="s">
        <v>388</v>
      </c>
      <c r="E229" s="55" t="s">
        <v>100</v>
      </c>
      <c r="F229" s="57">
        <v>1</v>
      </c>
      <c r="G229" s="57">
        <v>67377.399999999994</v>
      </c>
      <c r="H229" s="59">
        <f t="shared" si="3"/>
        <v>67377.399999999994</v>
      </c>
    </row>
    <row r="230" spans="1:8" ht="38.25">
      <c r="A230" s="55" t="s">
        <v>826</v>
      </c>
      <c r="B230" s="60" t="s">
        <v>390</v>
      </c>
      <c r="C230" s="60" t="s">
        <v>391</v>
      </c>
      <c r="D230" s="61" t="s">
        <v>392</v>
      </c>
      <c r="E230" s="55" t="s">
        <v>100</v>
      </c>
      <c r="F230" s="57">
        <v>1</v>
      </c>
      <c r="G230" s="57">
        <v>35526.199999999997</v>
      </c>
      <c r="H230" s="59">
        <f t="shared" si="3"/>
        <v>35526.199999999997</v>
      </c>
    </row>
    <row r="231" spans="1:8" ht="38.25">
      <c r="A231" s="55" t="s">
        <v>830</v>
      </c>
      <c r="B231" s="60" t="s">
        <v>390</v>
      </c>
      <c r="C231" s="60" t="s">
        <v>394</v>
      </c>
      <c r="D231" s="61" t="s">
        <v>395</v>
      </c>
      <c r="E231" s="55" t="s">
        <v>100</v>
      </c>
      <c r="F231" s="57">
        <v>1</v>
      </c>
      <c r="G231" s="57">
        <v>35526.199999999997</v>
      </c>
      <c r="H231" s="59">
        <f t="shared" si="3"/>
        <v>35526.199999999997</v>
      </c>
    </row>
    <row r="232" spans="1:8" ht="38.25">
      <c r="A232" s="55" t="s">
        <v>834</v>
      </c>
      <c r="B232" s="60" t="s">
        <v>390</v>
      </c>
      <c r="C232" s="60" t="s">
        <v>397</v>
      </c>
      <c r="D232" s="61" t="s">
        <v>392</v>
      </c>
      <c r="E232" s="55" t="s">
        <v>100</v>
      </c>
      <c r="F232" s="57">
        <v>1</v>
      </c>
      <c r="G232" s="57">
        <v>35526.199999999997</v>
      </c>
      <c r="H232" s="59">
        <f t="shared" si="3"/>
        <v>35526.199999999997</v>
      </c>
    </row>
    <row r="233" spans="1:8" ht="38.25">
      <c r="A233" s="55" t="s">
        <v>836</v>
      </c>
      <c r="B233" s="60" t="s">
        <v>399</v>
      </c>
      <c r="C233" s="61"/>
      <c r="D233" s="61" t="s">
        <v>400</v>
      </c>
      <c r="E233" s="55" t="s">
        <v>100</v>
      </c>
      <c r="F233" s="57">
        <v>1</v>
      </c>
      <c r="G233" s="57">
        <v>12127.9</v>
      </c>
      <c r="H233" s="59">
        <f t="shared" si="3"/>
        <v>12127.9</v>
      </c>
    </row>
    <row r="234" spans="1:8" ht="38.25">
      <c r="A234" s="55" t="s">
        <v>840</v>
      </c>
      <c r="B234" s="60" t="s">
        <v>402</v>
      </c>
      <c r="C234" s="61"/>
      <c r="D234" s="61" t="s">
        <v>403</v>
      </c>
      <c r="E234" s="55" t="s">
        <v>404</v>
      </c>
      <c r="F234" s="57">
        <v>1</v>
      </c>
      <c r="G234" s="57">
        <v>45326.6</v>
      </c>
      <c r="H234" s="59">
        <f t="shared" si="3"/>
        <v>45326.6</v>
      </c>
    </row>
    <row r="235" spans="1:8">
      <c r="A235" s="55" t="s">
        <v>844</v>
      </c>
      <c r="B235" s="66" t="s">
        <v>406</v>
      </c>
      <c r="C235" s="66" t="s">
        <v>406</v>
      </c>
      <c r="D235" s="56" t="s">
        <v>407</v>
      </c>
      <c r="E235" s="55" t="s">
        <v>142</v>
      </c>
      <c r="F235" s="57">
        <v>300</v>
      </c>
      <c r="G235" s="57">
        <v>440.6</v>
      </c>
      <c r="H235" s="59">
        <f t="shared" si="3"/>
        <v>132180</v>
      </c>
    </row>
    <row r="236" spans="1:8" ht="38.25">
      <c r="A236" s="55" t="s">
        <v>847</v>
      </c>
      <c r="B236" s="64" t="s">
        <v>1047</v>
      </c>
      <c r="C236" s="64" t="s">
        <v>1048</v>
      </c>
      <c r="D236" s="64" t="s">
        <v>1049</v>
      </c>
      <c r="E236" s="65" t="s">
        <v>59</v>
      </c>
      <c r="F236" s="57">
        <v>1880</v>
      </c>
      <c r="G236" s="57">
        <v>9.51</v>
      </c>
      <c r="H236" s="59">
        <f t="shared" si="3"/>
        <v>17878.8</v>
      </c>
    </row>
    <row r="237" spans="1:8" ht="63.75">
      <c r="A237" s="55" t="s">
        <v>851</v>
      </c>
      <c r="B237" s="64" t="s">
        <v>1050</v>
      </c>
      <c r="C237" s="64" t="s">
        <v>1051</v>
      </c>
      <c r="D237" s="64" t="s">
        <v>1052</v>
      </c>
      <c r="E237" s="65" t="s">
        <v>3</v>
      </c>
      <c r="F237" s="57">
        <v>120</v>
      </c>
      <c r="G237" s="57">
        <v>243.98</v>
      </c>
      <c r="H237" s="59">
        <f t="shared" si="3"/>
        <v>29277.599999999999</v>
      </c>
    </row>
    <row r="238" spans="1:8" ht="25.5">
      <c r="A238" s="55" t="s">
        <v>855</v>
      </c>
      <c r="B238" s="61" t="s">
        <v>409</v>
      </c>
      <c r="C238" s="61" t="s">
        <v>410</v>
      </c>
      <c r="D238" s="61" t="s">
        <v>411</v>
      </c>
      <c r="E238" s="62" t="s">
        <v>59</v>
      </c>
      <c r="F238" s="57">
        <v>1000</v>
      </c>
      <c r="G238" s="57">
        <v>160.30000000000001</v>
      </c>
      <c r="H238" s="59">
        <f t="shared" si="3"/>
        <v>160300</v>
      </c>
    </row>
    <row r="239" spans="1:8" ht="25.5">
      <c r="A239" s="55" t="s">
        <v>858</v>
      </c>
      <c r="B239" s="60" t="s">
        <v>413</v>
      </c>
      <c r="C239" s="61"/>
      <c r="D239" s="61" t="s">
        <v>414</v>
      </c>
      <c r="E239" s="62" t="s">
        <v>100</v>
      </c>
      <c r="F239" s="57">
        <v>30</v>
      </c>
      <c r="G239" s="57">
        <v>122.5</v>
      </c>
      <c r="H239" s="59">
        <f t="shared" si="3"/>
        <v>3675</v>
      </c>
    </row>
    <row r="240" spans="1:8">
      <c r="A240" s="55" t="s">
        <v>861</v>
      </c>
      <c r="B240" s="60" t="s">
        <v>416</v>
      </c>
      <c r="C240" s="61"/>
      <c r="D240" s="61" t="s">
        <v>414</v>
      </c>
      <c r="E240" s="62" t="s">
        <v>100</v>
      </c>
      <c r="F240" s="57">
        <v>30</v>
      </c>
      <c r="G240" s="57">
        <v>122.5</v>
      </c>
      <c r="H240" s="59">
        <f t="shared" si="3"/>
        <v>3675</v>
      </c>
    </row>
    <row r="241" spans="1:8" ht="25.5">
      <c r="A241" s="55" t="s">
        <v>865</v>
      </c>
      <c r="B241" s="60" t="s">
        <v>418</v>
      </c>
      <c r="C241" s="61" t="s">
        <v>418</v>
      </c>
      <c r="D241" s="61" t="s">
        <v>419</v>
      </c>
      <c r="E241" s="62" t="s">
        <v>59</v>
      </c>
      <c r="F241" s="57">
        <v>100</v>
      </c>
      <c r="G241" s="57">
        <v>87.1</v>
      </c>
      <c r="H241" s="59">
        <f t="shared" si="3"/>
        <v>8710</v>
      </c>
    </row>
    <row r="242" spans="1:8" ht="25.5">
      <c r="A242" s="55" t="s">
        <v>869</v>
      </c>
      <c r="B242" s="64" t="s">
        <v>1053</v>
      </c>
      <c r="C242" s="64" t="s">
        <v>1054</v>
      </c>
      <c r="D242" s="64" t="s">
        <v>1055</v>
      </c>
      <c r="E242" s="65" t="s">
        <v>119</v>
      </c>
      <c r="F242" s="57">
        <v>600</v>
      </c>
      <c r="G242" s="57">
        <v>41.8</v>
      </c>
      <c r="H242" s="59">
        <f t="shared" si="3"/>
        <v>25080</v>
      </c>
    </row>
    <row r="243" spans="1:8" ht="63.75">
      <c r="A243" s="55" t="s">
        <v>872</v>
      </c>
      <c r="B243" s="64" t="s">
        <v>1056</v>
      </c>
      <c r="C243" s="64" t="s">
        <v>1057</v>
      </c>
      <c r="D243" s="64" t="s">
        <v>1058</v>
      </c>
      <c r="E243" s="65" t="s">
        <v>3</v>
      </c>
      <c r="F243" s="57">
        <v>500</v>
      </c>
      <c r="G243" s="57">
        <v>248.27</v>
      </c>
      <c r="H243" s="59">
        <f t="shared" si="3"/>
        <v>124135</v>
      </c>
    </row>
    <row r="244" spans="1:8" ht="25.5">
      <c r="A244" s="55" t="s">
        <v>876</v>
      </c>
      <c r="B244" s="72" t="s">
        <v>421</v>
      </c>
      <c r="C244" s="56" t="s">
        <v>422</v>
      </c>
      <c r="D244" s="56" t="s">
        <v>423</v>
      </c>
      <c r="E244" s="55" t="s">
        <v>59</v>
      </c>
      <c r="F244" s="57">
        <v>100</v>
      </c>
      <c r="G244" s="57">
        <v>28.2</v>
      </c>
      <c r="H244" s="59">
        <f t="shared" si="3"/>
        <v>2820</v>
      </c>
    </row>
    <row r="245" spans="1:8" ht="38.25">
      <c r="A245" s="55" t="s">
        <v>880</v>
      </c>
      <c r="B245" s="72" t="s">
        <v>425</v>
      </c>
      <c r="C245" s="56" t="s">
        <v>426</v>
      </c>
      <c r="D245" s="56" t="s">
        <v>427</v>
      </c>
      <c r="E245" s="55" t="s">
        <v>3</v>
      </c>
      <c r="F245" s="57">
        <v>50</v>
      </c>
      <c r="G245" s="57">
        <v>670.4</v>
      </c>
      <c r="H245" s="59">
        <f t="shared" si="3"/>
        <v>33520</v>
      </c>
    </row>
    <row r="246" spans="1:8">
      <c r="A246" s="55" t="s">
        <v>885</v>
      </c>
      <c r="B246" s="72" t="s">
        <v>429</v>
      </c>
      <c r="C246" s="72" t="s">
        <v>429</v>
      </c>
      <c r="D246" s="56" t="s">
        <v>430</v>
      </c>
      <c r="E246" s="55" t="s">
        <v>89</v>
      </c>
      <c r="F246" s="57">
        <v>500</v>
      </c>
      <c r="G246" s="57">
        <v>12.2</v>
      </c>
      <c r="H246" s="59">
        <f t="shared" si="3"/>
        <v>6100</v>
      </c>
    </row>
    <row r="247" spans="1:8" ht="63.75">
      <c r="A247" s="55" t="s">
        <v>888</v>
      </c>
      <c r="B247" s="61" t="s">
        <v>432</v>
      </c>
      <c r="C247" s="61" t="s">
        <v>433</v>
      </c>
      <c r="D247" s="61" t="s">
        <v>434</v>
      </c>
      <c r="E247" s="62" t="s">
        <v>100</v>
      </c>
      <c r="F247" s="57">
        <v>10</v>
      </c>
      <c r="G247" s="57">
        <v>1286.3</v>
      </c>
      <c r="H247" s="59">
        <f t="shared" si="3"/>
        <v>12863</v>
      </c>
    </row>
    <row r="248" spans="1:8" ht="25.5">
      <c r="A248" s="55" t="s">
        <v>890</v>
      </c>
      <c r="B248" s="60" t="s">
        <v>436</v>
      </c>
      <c r="C248" s="60" t="s">
        <v>437</v>
      </c>
      <c r="D248" s="61" t="s">
        <v>438</v>
      </c>
      <c r="E248" s="62" t="s">
        <v>3</v>
      </c>
      <c r="F248" s="57">
        <v>100</v>
      </c>
      <c r="G248" s="57">
        <v>889.4</v>
      </c>
      <c r="H248" s="59">
        <f t="shared" si="3"/>
        <v>88940</v>
      </c>
    </row>
    <row r="249" spans="1:8" ht="25.5">
      <c r="A249" s="55" t="s">
        <v>893</v>
      </c>
      <c r="B249" s="64" t="s">
        <v>1059</v>
      </c>
      <c r="C249" s="64" t="s">
        <v>1060</v>
      </c>
      <c r="D249" s="64" t="s">
        <v>1061</v>
      </c>
      <c r="E249" s="65" t="s">
        <v>3</v>
      </c>
      <c r="F249" s="57">
        <v>50</v>
      </c>
      <c r="G249" s="57">
        <v>256.58</v>
      </c>
      <c r="H249" s="59">
        <f t="shared" si="3"/>
        <v>12829</v>
      </c>
    </row>
    <row r="250" spans="1:8">
      <c r="A250" s="55" t="s">
        <v>897</v>
      </c>
      <c r="B250" s="64" t="s">
        <v>1059</v>
      </c>
      <c r="C250" s="64" t="s">
        <v>1062</v>
      </c>
      <c r="D250" s="64" t="s">
        <v>1063</v>
      </c>
      <c r="E250" s="65" t="s">
        <v>119</v>
      </c>
      <c r="F250" s="57">
        <v>320</v>
      </c>
      <c r="G250" s="57">
        <v>513.15</v>
      </c>
      <c r="H250" s="59">
        <f t="shared" si="3"/>
        <v>164208</v>
      </c>
    </row>
    <row r="251" spans="1:8" ht="25.5">
      <c r="A251" s="55" t="s">
        <v>900</v>
      </c>
      <c r="B251" s="64" t="s">
        <v>1064</v>
      </c>
      <c r="C251" s="64" t="s">
        <v>1064</v>
      </c>
      <c r="D251" s="64" t="s">
        <v>1065</v>
      </c>
      <c r="E251" s="65" t="s">
        <v>86</v>
      </c>
      <c r="F251" s="57">
        <v>2500</v>
      </c>
      <c r="G251" s="57">
        <v>1.48</v>
      </c>
      <c r="H251" s="59">
        <f t="shared" si="3"/>
        <v>3700</v>
      </c>
    </row>
    <row r="252" spans="1:8" ht="76.5">
      <c r="A252" s="55" t="s">
        <v>904</v>
      </c>
      <c r="B252" s="64" t="s">
        <v>1066</v>
      </c>
      <c r="C252" s="64" t="s">
        <v>1067</v>
      </c>
      <c r="D252" s="64" t="s">
        <v>1068</v>
      </c>
      <c r="E252" s="65" t="s">
        <v>884</v>
      </c>
      <c r="F252" s="57">
        <v>150</v>
      </c>
      <c r="G252" s="57">
        <v>1491.93</v>
      </c>
      <c r="H252" s="59">
        <f t="shared" si="3"/>
        <v>223789.5</v>
      </c>
    </row>
    <row r="253" spans="1:8" ht="127.5">
      <c r="A253" s="55" t="s">
        <v>908</v>
      </c>
      <c r="B253" s="61" t="s">
        <v>440</v>
      </c>
      <c r="C253" s="61" t="s">
        <v>441</v>
      </c>
      <c r="D253" s="61" t="s">
        <v>442</v>
      </c>
      <c r="E253" s="62" t="s">
        <v>3</v>
      </c>
      <c r="F253" s="57">
        <v>10</v>
      </c>
      <c r="G253" s="57">
        <v>5845.1</v>
      </c>
      <c r="H253" s="59">
        <f t="shared" si="3"/>
        <v>58451</v>
      </c>
    </row>
    <row r="254" spans="1:8">
      <c r="A254" s="55" t="s">
        <v>911</v>
      </c>
      <c r="B254" s="61" t="s">
        <v>444</v>
      </c>
      <c r="C254" s="61" t="s">
        <v>444</v>
      </c>
      <c r="D254" s="61" t="s">
        <v>445</v>
      </c>
      <c r="E254" s="62" t="s">
        <v>89</v>
      </c>
      <c r="F254" s="57">
        <v>300</v>
      </c>
      <c r="G254" s="57">
        <v>1.7</v>
      </c>
      <c r="H254" s="59">
        <f t="shared" si="3"/>
        <v>510</v>
      </c>
    </row>
    <row r="255" spans="1:8" ht="25.5">
      <c r="A255" s="55" t="s">
        <v>916</v>
      </c>
      <c r="B255" s="64" t="s">
        <v>1069</v>
      </c>
      <c r="C255" s="64" t="s">
        <v>1069</v>
      </c>
      <c r="D255" s="64" t="s">
        <v>1070</v>
      </c>
      <c r="E255" s="65" t="s">
        <v>59</v>
      </c>
      <c r="F255" s="57">
        <v>1250</v>
      </c>
      <c r="G255" s="57">
        <v>6.49</v>
      </c>
      <c r="H255" s="59">
        <f t="shared" si="3"/>
        <v>8112.5</v>
      </c>
    </row>
    <row r="256" spans="1:8">
      <c r="A256" s="55" t="s">
        <v>920</v>
      </c>
      <c r="B256" s="66" t="s">
        <v>447</v>
      </c>
      <c r="C256" s="66"/>
      <c r="D256" s="56" t="s">
        <v>448</v>
      </c>
      <c r="E256" s="55" t="s">
        <v>59</v>
      </c>
      <c r="F256" s="57">
        <v>200</v>
      </c>
      <c r="G256" s="57">
        <v>330.8</v>
      </c>
      <c r="H256" s="59">
        <f t="shared" si="3"/>
        <v>66160</v>
      </c>
    </row>
    <row r="257" spans="1:8">
      <c r="A257" s="55" t="s">
        <v>924</v>
      </c>
      <c r="B257" s="66" t="s">
        <v>450</v>
      </c>
      <c r="C257" s="67" t="s">
        <v>451</v>
      </c>
      <c r="D257" s="66" t="s">
        <v>452</v>
      </c>
      <c r="E257" s="55" t="s">
        <v>89</v>
      </c>
      <c r="F257" s="57">
        <v>300</v>
      </c>
      <c r="G257" s="57">
        <v>10.6</v>
      </c>
      <c r="H257" s="59">
        <f t="shared" si="3"/>
        <v>3180</v>
      </c>
    </row>
    <row r="258" spans="1:8">
      <c r="A258" s="55" t="s">
        <v>927</v>
      </c>
      <c r="B258" s="60" t="s">
        <v>450</v>
      </c>
      <c r="C258" s="60" t="s">
        <v>451</v>
      </c>
      <c r="D258" s="60" t="s">
        <v>454</v>
      </c>
      <c r="E258" s="62" t="s">
        <v>181</v>
      </c>
      <c r="F258" s="57">
        <v>50</v>
      </c>
      <c r="G258" s="57">
        <v>103.6</v>
      </c>
      <c r="H258" s="59">
        <f t="shared" si="3"/>
        <v>5180</v>
      </c>
    </row>
    <row r="259" spans="1:8" ht="25.5">
      <c r="A259" s="55" t="s">
        <v>930</v>
      </c>
      <c r="B259" s="66" t="s">
        <v>450</v>
      </c>
      <c r="C259" s="67" t="s">
        <v>456</v>
      </c>
      <c r="D259" s="66" t="s">
        <v>457</v>
      </c>
      <c r="E259" s="55" t="s">
        <v>100</v>
      </c>
      <c r="F259" s="57">
        <v>50</v>
      </c>
      <c r="G259" s="57">
        <v>165.8</v>
      </c>
      <c r="H259" s="59">
        <f t="shared" si="3"/>
        <v>8290</v>
      </c>
    </row>
    <row r="260" spans="1:8" ht="63.75">
      <c r="A260" s="55" t="s">
        <v>931</v>
      </c>
      <c r="B260" s="64" t="s">
        <v>450</v>
      </c>
      <c r="C260" s="64" t="s">
        <v>1071</v>
      </c>
      <c r="D260" s="64" t="s">
        <v>1072</v>
      </c>
      <c r="E260" s="65" t="s">
        <v>3</v>
      </c>
      <c r="F260" s="63">
        <v>100</v>
      </c>
      <c r="G260" s="63">
        <v>81.400000000000006</v>
      </c>
      <c r="H260" s="59">
        <f t="shared" si="3"/>
        <v>8140.0000000000009</v>
      </c>
    </row>
    <row r="261" spans="1:8" ht="25.5">
      <c r="A261" s="55" t="s">
        <v>934</v>
      </c>
      <c r="B261" s="66" t="s">
        <v>459</v>
      </c>
      <c r="C261" s="67" t="s">
        <v>460</v>
      </c>
      <c r="D261" s="66" t="s">
        <v>461</v>
      </c>
      <c r="E261" s="55" t="s">
        <v>142</v>
      </c>
      <c r="F261" s="57">
        <v>50</v>
      </c>
      <c r="G261" s="57">
        <v>134.9</v>
      </c>
      <c r="H261" s="59">
        <f t="shared" ref="H261:H290" si="4">G261*F261</f>
        <v>6745</v>
      </c>
    </row>
    <row r="262" spans="1:8">
      <c r="A262" s="55" t="s">
        <v>939</v>
      </c>
      <c r="B262" s="66" t="s">
        <v>463</v>
      </c>
      <c r="C262" s="66" t="s">
        <v>463</v>
      </c>
      <c r="D262" s="56" t="s">
        <v>464</v>
      </c>
      <c r="E262" s="55" t="s">
        <v>3</v>
      </c>
      <c r="F262" s="57">
        <v>500</v>
      </c>
      <c r="G262" s="57">
        <v>60.6</v>
      </c>
      <c r="H262" s="59">
        <f t="shared" si="4"/>
        <v>30300</v>
      </c>
    </row>
    <row r="263" spans="1:8" ht="38.25">
      <c r="A263" s="55" t="s">
        <v>942</v>
      </c>
      <c r="B263" s="64" t="s">
        <v>1073</v>
      </c>
      <c r="C263" s="64" t="s">
        <v>1074</v>
      </c>
      <c r="D263" s="64" t="s">
        <v>1075</v>
      </c>
      <c r="E263" s="65" t="s">
        <v>59</v>
      </c>
      <c r="F263" s="57">
        <v>100</v>
      </c>
      <c r="G263" s="57">
        <v>9.35</v>
      </c>
      <c r="H263" s="59">
        <f t="shared" si="4"/>
        <v>935</v>
      </c>
    </row>
    <row r="264" spans="1:8" ht="25.5">
      <c r="A264" s="55" t="s">
        <v>945</v>
      </c>
      <c r="B264" s="60" t="s">
        <v>466</v>
      </c>
      <c r="C264" s="61" t="s">
        <v>467</v>
      </c>
      <c r="D264" s="61" t="s">
        <v>468</v>
      </c>
      <c r="E264" s="62" t="s">
        <v>59</v>
      </c>
      <c r="F264" s="57">
        <v>600</v>
      </c>
      <c r="G264" s="57">
        <v>1340.7</v>
      </c>
      <c r="H264" s="59">
        <f t="shared" si="4"/>
        <v>804420</v>
      </c>
    </row>
    <row r="265" spans="1:8" ht="25.5">
      <c r="A265" s="55" t="s">
        <v>949</v>
      </c>
      <c r="B265" s="64" t="s">
        <v>466</v>
      </c>
      <c r="C265" s="64" t="s">
        <v>467</v>
      </c>
      <c r="D265" s="64" t="s">
        <v>1076</v>
      </c>
      <c r="E265" s="65" t="s">
        <v>59</v>
      </c>
      <c r="F265" s="57">
        <v>600</v>
      </c>
      <c r="G265" s="57">
        <v>938.27</v>
      </c>
      <c r="H265" s="59">
        <f t="shared" si="4"/>
        <v>562962</v>
      </c>
    </row>
    <row r="266" spans="1:8">
      <c r="A266" s="55" t="s">
        <v>952</v>
      </c>
      <c r="B266" s="66" t="s">
        <v>470</v>
      </c>
      <c r="C266" s="66" t="s">
        <v>470</v>
      </c>
      <c r="D266" s="56" t="s">
        <v>471</v>
      </c>
      <c r="E266" s="55" t="s">
        <v>3</v>
      </c>
      <c r="F266" s="57">
        <v>50</v>
      </c>
      <c r="G266" s="57">
        <v>240.1</v>
      </c>
      <c r="H266" s="59">
        <f t="shared" si="4"/>
        <v>12005</v>
      </c>
    </row>
    <row r="267" spans="1:8">
      <c r="A267" s="55" t="s">
        <v>956</v>
      </c>
      <c r="B267" s="60" t="s">
        <v>473</v>
      </c>
      <c r="C267" s="60" t="s">
        <v>473</v>
      </c>
      <c r="D267" s="61" t="s">
        <v>474</v>
      </c>
      <c r="E267" s="62" t="s">
        <v>59</v>
      </c>
      <c r="F267" s="57">
        <v>1500</v>
      </c>
      <c r="G267" s="57">
        <v>1078</v>
      </c>
      <c r="H267" s="59">
        <f t="shared" si="4"/>
        <v>1617000</v>
      </c>
    </row>
    <row r="268" spans="1:8">
      <c r="A268" s="55" t="s">
        <v>960</v>
      </c>
      <c r="B268" s="60" t="s">
        <v>473</v>
      </c>
      <c r="C268" s="60" t="s">
        <v>473</v>
      </c>
      <c r="D268" s="61" t="s">
        <v>476</v>
      </c>
      <c r="E268" s="62" t="s">
        <v>59</v>
      </c>
      <c r="F268" s="57">
        <v>1000</v>
      </c>
      <c r="G268" s="57">
        <v>1467.6</v>
      </c>
      <c r="H268" s="59">
        <f t="shared" si="4"/>
        <v>1467600</v>
      </c>
    </row>
    <row r="269" spans="1:8" ht="51">
      <c r="A269" s="55" t="s">
        <v>963</v>
      </c>
      <c r="B269" s="64" t="s">
        <v>1077</v>
      </c>
      <c r="C269" s="64" t="s">
        <v>1078</v>
      </c>
      <c r="D269" s="64" t="s">
        <v>1079</v>
      </c>
      <c r="E269" s="65" t="s">
        <v>3</v>
      </c>
      <c r="F269" s="57">
        <v>3750</v>
      </c>
      <c r="G269" s="57">
        <v>37.4</v>
      </c>
      <c r="H269" s="59">
        <f t="shared" si="4"/>
        <v>140250</v>
      </c>
    </row>
    <row r="270" spans="1:8" ht="51">
      <c r="A270" s="55" t="s">
        <v>966</v>
      </c>
      <c r="B270" s="64" t="s">
        <v>1077</v>
      </c>
      <c r="C270" s="64" t="s">
        <v>1078</v>
      </c>
      <c r="D270" s="64" t="s">
        <v>1080</v>
      </c>
      <c r="E270" s="65" t="s">
        <v>3</v>
      </c>
      <c r="F270" s="57">
        <v>18750</v>
      </c>
      <c r="G270" s="57">
        <v>58.63</v>
      </c>
      <c r="H270" s="59">
        <f t="shared" si="4"/>
        <v>1099312.5</v>
      </c>
    </row>
    <row r="271" spans="1:8" ht="51">
      <c r="A271" s="55" t="s">
        <v>970</v>
      </c>
      <c r="B271" s="64" t="s">
        <v>1081</v>
      </c>
      <c r="C271" s="64" t="s">
        <v>1082</v>
      </c>
      <c r="D271" s="64" t="s">
        <v>1083</v>
      </c>
      <c r="E271" s="65" t="s">
        <v>3</v>
      </c>
      <c r="F271" s="57">
        <v>625</v>
      </c>
      <c r="G271" s="57">
        <v>1739.1</v>
      </c>
      <c r="H271" s="59">
        <f t="shared" si="4"/>
        <v>1086937.5</v>
      </c>
    </row>
    <row r="272" spans="1:8" ht="51">
      <c r="A272" s="55" t="s">
        <v>973</v>
      </c>
      <c r="B272" s="64" t="s">
        <v>1084</v>
      </c>
      <c r="C272" s="64" t="s">
        <v>1085</v>
      </c>
      <c r="D272" s="64" t="s">
        <v>1083</v>
      </c>
      <c r="E272" s="65" t="s">
        <v>3</v>
      </c>
      <c r="F272" s="57">
        <v>500</v>
      </c>
      <c r="G272" s="57">
        <v>173.59</v>
      </c>
      <c r="H272" s="59">
        <f t="shared" si="4"/>
        <v>86795</v>
      </c>
    </row>
    <row r="273" spans="1:8" ht="51">
      <c r="A273" s="55" t="s">
        <v>977</v>
      </c>
      <c r="B273" s="64" t="s">
        <v>1086</v>
      </c>
      <c r="C273" s="64" t="s">
        <v>1087</v>
      </c>
      <c r="D273" s="64" t="s">
        <v>1088</v>
      </c>
      <c r="E273" s="65" t="s">
        <v>3</v>
      </c>
      <c r="F273" s="57">
        <v>500</v>
      </c>
      <c r="G273" s="57">
        <v>319</v>
      </c>
      <c r="H273" s="59">
        <f t="shared" si="4"/>
        <v>159500</v>
      </c>
    </row>
    <row r="274" spans="1:8" ht="51">
      <c r="A274" s="55" t="s">
        <v>979</v>
      </c>
      <c r="B274" s="64" t="s">
        <v>1089</v>
      </c>
      <c r="C274" s="64" t="s">
        <v>1089</v>
      </c>
      <c r="D274" s="64" t="s">
        <v>1090</v>
      </c>
      <c r="E274" s="65" t="s">
        <v>3</v>
      </c>
      <c r="F274" s="57">
        <v>500</v>
      </c>
      <c r="G274" s="57">
        <v>221.65</v>
      </c>
      <c r="H274" s="59">
        <f t="shared" si="4"/>
        <v>110825</v>
      </c>
    </row>
    <row r="275" spans="1:8" ht="51">
      <c r="A275" s="55" t="s">
        <v>983</v>
      </c>
      <c r="B275" s="64" t="s">
        <v>1089</v>
      </c>
      <c r="C275" s="64" t="s">
        <v>1089</v>
      </c>
      <c r="D275" s="64" t="s">
        <v>1091</v>
      </c>
      <c r="E275" s="65" t="s">
        <v>3</v>
      </c>
      <c r="F275" s="57">
        <v>500</v>
      </c>
      <c r="G275" s="57">
        <v>426.25</v>
      </c>
      <c r="H275" s="59">
        <f t="shared" si="4"/>
        <v>213125</v>
      </c>
    </row>
    <row r="276" spans="1:8" ht="51">
      <c r="A276" s="55" t="s">
        <v>987</v>
      </c>
      <c r="B276" s="64" t="s">
        <v>1092</v>
      </c>
      <c r="C276" s="64" t="s">
        <v>1093</v>
      </c>
      <c r="D276" s="64" t="s">
        <v>1094</v>
      </c>
      <c r="E276" s="65" t="s">
        <v>3</v>
      </c>
      <c r="F276" s="57">
        <v>625</v>
      </c>
      <c r="G276" s="57">
        <v>65.78</v>
      </c>
      <c r="H276" s="59">
        <f t="shared" si="4"/>
        <v>41112.5</v>
      </c>
    </row>
    <row r="277" spans="1:8" ht="51">
      <c r="A277" s="55" t="s">
        <v>989</v>
      </c>
      <c r="B277" s="64" t="s">
        <v>1092</v>
      </c>
      <c r="C277" s="64" t="s">
        <v>1093</v>
      </c>
      <c r="D277" s="64" t="s">
        <v>1083</v>
      </c>
      <c r="E277" s="65" t="s">
        <v>3</v>
      </c>
      <c r="F277" s="57">
        <v>625</v>
      </c>
      <c r="G277" s="57">
        <v>248.05</v>
      </c>
      <c r="H277" s="59">
        <f t="shared" si="4"/>
        <v>155031.25</v>
      </c>
    </row>
    <row r="278" spans="1:8" ht="51">
      <c r="A278" s="55" t="s">
        <v>993</v>
      </c>
      <c r="B278" s="64" t="s">
        <v>1095</v>
      </c>
      <c r="C278" s="64" t="s">
        <v>1096</v>
      </c>
      <c r="D278" s="64" t="s">
        <v>1097</v>
      </c>
      <c r="E278" s="65" t="s">
        <v>3</v>
      </c>
      <c r="F278" s="57">
        <v>50</v>
      </c>
      <c r="G278" s="57">
        <v>1125.96</v>
      </c>
      <c r="H278" s="59">
        <f t="shared" si="4"/>
        <v>56298</v>
      </c>
    </row>
    <row r="279" spans="1:8" ht="38.25">
      <c r="A279" s="55" t="s">
        <v>995</v>
      </c>
      <c r="B279" s="64" t="s">
        <v>1098</v>
      </c>
      <c r="C279" s="64" t="s">
        <v>1099</v>
      </c>
      <c r="D279" s="64" t="s">
        <v>1100</v>
      </c>
      <c r="E279" s="65" t="s">
        <v>59</v>
      </c>
      <c r="F279" s="57">
        <v>2000</v>
      </c>
      <c r="G279" s="57">
        <v>5.34</v>
      </c>
      <c r="H279" s="59">
        <f t="shared" si="4"/>
        <v>10680</v>
      </c>
    </row>
    <row r="280" spans="1:8">
      <c r="A280" s="55" t="s">
        <v>997</v>
      </c>
      <c r="B280" s="64" t="s">
        <v>1101</v>
      </c>
      <c r="C280" s="64" t="s">
        <v>1102</v>
      </c>
      <c r="D280" s="64" t="s">
        <v>1103</v>
      </c>
      <c r="E280" s="65" t="s">
        <v>86</v>
      </c>
      <c r="F280" s="57">
        <v>200</v>
      </c>
      <c r="G280" s="57">
        <v>17.739999999999998</v>
      </c>
      <c r="H280" s="59">
        <f t="shared" si="4"/>
        <v>3547.9999999999995</v>
      </c>
    </row>
    <row r="281" spans="1:8" ht="63.75">
      <c r="A281" s="55" t="s">
        <v>1001</v>
      </c>
      <c r="B281" s="64" t="s">
        <v>1104</v>
      </c>
      <c r="C281" s="64" t="s">
        <v>1105</v>
      </c>
      <c r="D281" s="64" t="s">
        <v>1106</v>
      </c>
      <c r="E281" s="65" t="s">
        <v>59</v>
      </c>
      <c r="F281" s="57">
        <v>1250</v>
      </c>
      <c r="G281" s="57">
        <v>275</v>
      </c>
      <c r="H281" s="59">
        <f t="shared" si="4"/>
        <v>343750</v>
      </c>
    </row>
    <row r="282" spans="1:8" ht="63.75">
      <c r="A282" s="55" t="s">
        <v>1005</v>
      </c>
      <c r="B282" s="64" t="s">
        <v>1104</v>
      </c>
      <c r="C282" s="64" t="s">
        <v>1107</v>
      </c>
      <c r="D282" s="64" t="s">
        <v>1108</v>
      </c>
      <c r="E282" s="65" t="s">
        <v>59</v>
      </c>
      <c r="F282" s="57">
        <v>2500</v>
      </c>
      <c r="G282" s="57">
        <v>215.6</v>
      </c>
      <c r="H282" s="59">
        <f t="shared" si="4"/>
        <v>539000</v>
      </c>
    </row>
    <row r="283" spans="1:8">
      <c r="A283" s="55" t="s">
        <v>1009</v>
      </c>
      <c r="B283" s="64" t="s">
        <v>1109</v>
      </c>
      <c r="C283" s="64" t="s">
        <v>1110</v>
      </c>
      <c r="D283" s="64" t="s">
        <v>1111</v>
      </c>
      <c r="E283" s="65" t="s">
        <v>86</v>
      </c>
      <c r="F283" s="57">
        <v>2500</v>
      </c>
      <c r="G283" s="57">
        <v>5.03</v>
      </c>
      <c r="H283" s="59">
        <f t="shared" si="4"/>
        <v>12575</v>
      </c>
    </row>
    <row r="284" spans="1:8" ht="38.25">
      <c r="A284" s="55" t="s">
        <v>1012</v>
      </c>
      <c r="B284" s="64" t="s">
        <v>1112</v>
      </c>
      <c r="C284" s="64" t="s">
        <v>1113</v>
      </c>
      <c r="D284" s="64" t="s">
        <v>1114</v>
      </c>
      <c r="E284" s="65" t="s">
        <v>59</v>
      </c>
      <c r="F284" s="57">
        <v>200</v>
      </c>
      <c r="G284" s="57">
        <v>17.16</v>
      </c>
      <c r="H284" s="59">
        <f t="shared" si="4"/>
        <v>3432</v>
      </c>
    </row>
    <row r="285" spans="1:8">
      <c r="A285" s="55" t="s">
        <v>1016</v>
      </c>
      <c r="B285" s="60" t="s">
        <v>478</v>
      </c>
      <c r="C285" s="60" t="s">
        <v>478</v>
      </c>
      <c r="D285" s="61" t="s">
        <v>479</v>
      </c>
      <c r="E285" s="62" t="s">
        <v>142</v>
      </c>
      <c r="F285" s="57">
        <v>10</v>
      </c>
      <c r="G285" s="57">
        <v>153.1</v>
      </c>
      <c r="H285" s="59">
        <f t="shared" si="4"/>
        <v>1531</v>
      </c>
    </row>
    <row r="286" spans="1:8">
      <c r="A286" s="55" t="s">
        <v>1020</v>
      </c>
      <c r="B286" s="60" t="s">
        <v>478</v>
      </c>
      <c r="C286" s="60" t="s">
        <v>478</v>
      </c>
      <c r="D286" s="61" t="s">
        <v>481</v>
      </c>
      <c r="E286" s="62" t="s">
        <v>89</v>
      </c>
      <c r="F286" s="57">
        <v>1500</v>
      </c>
      <c r="G286" s="57">
        <v>13.8</v>
      </c>
      <c r="H286" s="59">
        <f t="shared" si="4"/>
        <v>20700</v>
      </c>
    </row>
    <row r="287" spans="1:8" ht="25.5">
      <c r="A287" s="55" t="s">
        <v>1023</v>
      </c>
      <c r="B287" s="60" t="s">
        <v>483</v>
      </c>
      <c r="C287" s="61" t="s">
        <v>484</v>
      </c>
      <c r="D287" s="61" t="s">
        <v>485</v>
      </c>
      <c r="E287" s="62" t="s">
        <v>119</v>
      </c>
      <c r="F287" s="57">
        <v>500</v>
      </c>
      <c r="G287" s="57">
        <v>55</v>
      </c>
      <c r="H287" s="59">
        <f t="shared" si="4"/>
        <v>27500</v>
      </c>
    </row>
    <row r="288" spans="1:8" ht="38.25">
      <c r="A288" s="55" t="s">
        <v>1027</v>
      </c>
      <c r="B288" s="64" t="s">
        <v>483</v>
      </c>
      <c r="C288" s="64" t="s">
        <v>1115</v>
      </c>
      <c r="D288" s="64" t="s">
        <v>1116</v>
      </c>
      <c r="E288" s="65" t="s">
        <v>59</v>
      </c>
      <c r="F288" s="57">
        <v>1250</v>
      </c>
      <c r="G288" s="57">
        <v>349.69</v>
      </c>
      <c r="H288" s="59">
        <f t="shared" si="4"/>
        <v>437112.5</v>
      </c>
    </row>
    <row r="289" spans="1:8" ht="25.5">
      <c r="A289" s="55" t="s">
        <v>1032</v>
      </c>
      <c r="B289" s="64" t="s">
        <v>1117</v>
      </c>
      <c r="C289" s="64" t="s">
        <v>1117</v>
      </c>
      <c r="D289" s="64" t="s">
        <v>1118</v>
      </c>
      <c r="E289" s="65" t="s">
        <v>59</v>
      </c>
      <c r="F289" s="57">
        <v>300</v>
      </c>
      <c r="G289" s="57">
        <v>15.95</v>
      </c>
      <c r="H289" s="59">
        <f t="shared" si="4"/>
        <v>4785</v>
      </c>
    </row>
    <row r="290" spans="1:8">
      <c r="A290" s="55" t="s">
        <v>1036</v>
      </c>
      <c r="B290" s="60" t="s">
        <v>1127</v>
      </c>
      <c r="C290" s="61"/>
      <c r="D290" s="61" t="s">
        <v>1128</v>
      </c>
      <c r="E290" s="62" t="s">
        <v>373</v>
      </c>
      <c r="F290" s="57">
        <v>6</v>
      </c>
      <c r="G290" s="57">
        <v>1592.6</v>
      </c>
      <c r="H290" s="59">
        <f t="shared" si="4"/>
        <v>9555.5999999999985</v>
      </c>
    </row>
    <row r="291" spans="1:8">
      <c r="A291" s="74"/>
      <c r="B291" s="75" t="s">
        <v>74</v>
      </c>
      <c r="C291" s="74"/>
      <c r="D291" s="74"/>
      <c r="E291" s="74"/>
      <c r="F291" s="74"/>
      <c r="G291" s="74"/>
      <c r="H291" s="75">
        <f>SUM(H4:H290)</f>
        <v>34393002.860000007</v>
      </c>
    </row>
    <row r="292" spans="1:8">
      <c r="A292" s="76"/>
      <c r="B292" s="76"/>
      <c r="C292" s="76"/>
      <c r="D292" s="76"/>
      <c r="E292" s="76"/>
      <c r="F292" s="76"/>
      <c r="G292" s="76"/>
      <c r="H292" s="76"/>
    </row>
    <row r="293" spans="1:8">
      <c r="A293" s="154" t="s">
        <v>75</v>
      </c>
      <c r="B293" s="154"/>
      <c r="C293" s="154"/>
      <c r="D293" s="154"/>
      <c r="E293" s="154"/>
      <c r="F293" s="154"/>
      <c r="G293" s="154"/>
      <c r="H293" s="154"/>
    </row>
    <row r="294" spans="1:8">
      <c r="A294" s="76"/>
      <c r="B294" s="76"/>
      <c r="C294" s="76"/>
      <c r="D294" s="76"/>
      <c r="E294" s="76"/>
      <c r="F294" s="76"/>
      <c r="G294" s="76"/>
      <c r="H294" s="76"/>
    </row>
  </sheetData>
  <sortState ref="B5:H289">
    <sortCondition ref="B4"/>
  </sortState>
  <mergeCells count="2">
    <mergeCell ref="A1:H1"/>
    <mergeCell ref="A293:H29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topLeftCell="A3" workbookViewId="0">
      <selection activeCell="A4" sqref="A4:H207"/>
    </sheetView>
  </sheetViews>
  <sheetFormatPr defaultRowHeight="15"/>
  <cols>
    <col min="1" max="1" width="5.42578125" customWidth="1"/>
    <col min="2" max="2" width="18.42578125" customWidth="1"/>
    <col min="3" max="3" width="32.5703125" customWidth="1"/>
    <col min="4" max="4" width="14.85546875" customWidth="1"/>
    <col min="8" max="8" width="12.7109375" customWidth="1"/>
  </cols>
  <sheetData>
    <row r="1" spans="1:8" ht="15.75">
      <c r="A1" s="158" t="s">
        <v>1448</v>
      </c>
      <c r="B1" s="159"/>
      <c r="C1" s="159"/>
      <c r="D1" s="159"/>
      <c r="E1" s="159"/>
      <c r="F1" s="159"/>
      <c r="G1" s="159"/>
      <c r="H1" s="159"/>
    </row>
    <row r="2" spans="1:8">
      <c r="A2" s="30"/>
      <c r="B2" s="30"/>
      <c r="C2" s="30"/>
      <c r="D2" s="30"/>
      <c r="E2" s="30"/>
      <c r="F2" s="30"/>
      <c r="G2" s="30"/>
      <c r="H2" s="30"/>
    </row>
    <row r="3" spans="1:8" ht="63">
      <c r="A3" s="31" t="s">
        <v>66</v>
      </c>
      <c r="B3" s="31" t="s">
        <v>67</v>
      </c>
      <c r="C3" s="31" t="s">
        <v>68</v>
      </c>
      <c r="D3" s="31" t="s">
        <v>69</v>
      </c>
      <c r="E3" s="31" t="s">
        <v>70</v>
      </c>
      <c r="F3" s="32" t="s">
        <v>71</v>
      </c>
      <c r="G3" s="33" t="s">
        <v>72</v>
      </c>
      <c r="H3" s="34" t="s">
        <v>73</v>
      </c>
    </row>
    <row r="4" spans="1:8" ht="276.75" customHeight="1">
      <c r="A4" s="29" t="s">
        <v>0</v>
      </c>
      <c r="B4" s="45" t="s">
        <v>1416</v>
      </c>
      <c r="C4" s="46" t="s">
        <v>1417</v>
      </c>
      <c r="D4" s="43"/>
      <c r="E4" s="41" t="s">
        <v>56</v>
      </c>
      <c r="F4" s="41">
        <v>2000</v>
      </c>
      <c r="G4" s="42">
        <v>170</v>
      </c>
      <c r="H4" s="26">
        <f t="shared" ref="H4:H67" si="0">G4*F4</f>
        <v>340000</v>
      </c>
    </row>
    <row r="5" spans="1:8" ht="63">
      <c r="A5" s="29" t="s">
        <v>4</v>
      </c>
      <c r="B5" s="21" t="s">
        <v>1311</v>
      </c>
      <c r="C5" s="21"/>
      <c r="D5" s="21" t="s">
        <v>1312</v>
      </c>
      <c r="E5" s="28" t="s">
        <v>56</v>
      </c>
      <c r="F5" s="24">
        <v>2</v>
      </c>
      <c r="G5" s="24">
        <v>8560</v>
      </c>
      <c r="H5" s="26">
        <f t="shared" si="0"/>
        <v>17120</v>
      </c>
    </row>
    <row r="6" spans="1:8" ht="78.75">
      <c r="A6" s="29" t="s">
        <v>6</v>
      </c>
      <c r="B6" s="21" t="s">
        <v>1311</v>
      </c>
      <c r="C6" s="21"/>
      <c r="D6" s="22" t="s">
        <v>1383</v>
      </c>
      <c r="E6" s="28" t="s">
        <v>56</v>
      </c>
      <c r="F6" s="25">
        <v>50</v>
      </c>
      <c r="G6" s="25">
        <v>823.9</v>
      </c>
      <c r="H6" s="26">
        <f t="shared" si="0"/>
        <v>41195</v>
      </c>
    </row>
    <row r="7" spans="1:8" ht="31.5">
      <c r="A7" s="29" t="s">
        <v>9</v>
      </c>
      <c r="B7" s="21" t="s">
        <v>1311</v>
      </c>
      <c r="C7" s="21"/>
      <c r="D7" s="21" t="s">
        <v>1382</v>
      </c>
      <c r="E7" s="28" t="s">
        <v>56</v>
      </c>
      <c r="F7" s="25">
        <v>20</v>
      </c>
      <c r="G7" s="25">
        <v>428</v>
      </c>
      <c r="H7" s="26">
        <f t="shared" si="0"/>
        <v>8560</v>
      </c>
    </row>
    <row r="8" spans="1:8" ht="31.5">
      <c r="A8" s="29" t="s">
        <v>12</v>
      </c>
      <c r="B8" s="21" t="s">
        <v>1311</v>
      </c>
      <c r="C8" s="21"/>
      <c r="D8" s="21" t="s">
        <v>1381</v>
      </c>
      <c r="E8" s="28" t="s">
        <v>56</v>
      </c>
      <c r="F8" s="25">
        <v>20</v>
      </c>
      <c r="G8" s="25">
        <v>428</v>
      </c>
      <c r="H8" s="26">
        <f t="shared" si="0"/>
        <v>8560</v>
      </c>
    </row>
    <row r="9" spans="1:8" ht="31.5">
      <c r="A9" s="29" t="s">
        <v>15</v>
      </c>
      <c r="B9" s="21" t="s">
        <v>1311</v>
      </c>
      <c r="C9" s="21"/>
      <c r="D9" s="27" t="s">
        <v>1129</v>
      </c>
      <c r="E9" s="28" t="s">
        <v>56</v>
      </c>
      <c r="F9" s="25">
        <v>10</v>
      </c>
      <c r="G9" s="25">
        <v>19260</v>
      </c>
      <c r="H9" s="26">
        <f t="shared" si="0"/>
        <v>192600</v>
      </c>
    </row>
    <row r="10" spans="1:8" ht="63">
      <c r="A10" s="29" t="s">
        <v>18</v>
      </c>
      <c r="B10" s="27" t="s">
        <v>1130</v>
      </c>
      <c r="C10" s="21"/>
      <c r="D10" s="21" t="s">
        <v>1131</v>
      </c>
      <c r="E10" s="28" t="s">
        <v>56</v>
      </c>
      <c r="F10" s="25">
        <v>1000</v>
      </c>
      <c r="G10" s="25">
        <v>15</v>
      </c>
      <c r="H10" s="26">
        <f t="shared" si="0"/>
        <v>15000</v>
      </c>
    </row>
    <row r="11" spans="1:8" ht="15.75">
      <c r="A11" s="29" t="s">
        <v>21</v>
      </c>
      <c r="B11" s="27" t="s">
        <v>1132</v>
      </c>
      <c r="C11" s="21"/>
      <c r="D11" s="21" t="s">
        <v>1133</v>
      </c>
      <c r="E11" s="28" t="s">
        <v>56</v>
      </c>
      <c r="F11" s="25">
        <v>50</v>
      </c>
      <c r="G11" s="25">
        <v>192.6</v>
      </c>
      <c r="H11" s="26">
        <f t="shared" si="0"/>
        <v>9630</v>
      </c>
    </row>
    <row r="12" spans="1:8" ht="15.75">
      <c r="A12" s="29" t="s">
        <v>24</v>
      </c>
      <c r="B12" s="27" t="s">
        <v>1132</v>
      </c>
      <c r="C12" s="21"/>
      <c r="D12" s="21" t="s">
        <v>1134</v>
      </c>
      <c r="E12" s="28" t="s">
        <v>56</v>
      </c>
      <c r="F12" s="25">
        <v>50</v>
      </c>
      <c r="G12" s="25">
        <v>262.14999999999998</v>
      </c>
      <c r="H12" s="26">
        <f t="shared" si="0"/>
        <v>13107.499999999998</v>
      </c>
    </row>
    <row r="13" spans="1:8" ht="15.75">
      <c r="A13" s="29" t="s">
        <v>25</v>
      </c>
      <c r="B13" s="27" t="s">
        <v>1132</v>
      </c>
      <c r="C13" s="21"/>
      <c r="D13" s="21" t="s">
        <v>1135</v>
      </c>
      <c r="E13" s="28" t="s">
        <v>56</v>
      </c>
      <c r="F13" s="25">
        <v>50</v>
      </c>
      <c r="G13" s="25">
        <v>353.1</v>
      </c>
      <c r="H13" s="26">
        <f t="shared" si="0"/>
        <v>17655</v>
      </c>
    </row>
    <row r="14" spans="1:8" ht="31.5">
      <c r="A14" s="29" t="s">
        <v>27</v>
      </c>
      <c r="B14" s="12" t="s">
        <v>570</v>
      </c>
      <c r="C14" s="12" t="s">
        <v>571</v>
      </c>
      <c r="D14" s="12" t="s">
        <v>572</v>
      </c>
      <c r="E14" s="13" t="s">
        <v>56</v>
      </c>
      <c r="F14" s="24">
        <v>2700</v>
      </c>
      <c r="G14" s="24">
        <v>55.14</v>
      </c>
      <c r="H14" s="26">
        <f t="shared" si="0"/>
        <v>148878</v>
      </c>
    </row>
    <row r="15" spans="1:8" ht="15.75">
      <c r="A15" s="29" t="s">
        <v>29</v>
      </c>
      <c r="B15" s="12" t="s">
        <v>574</v>
      </c>
      <c r="C15" s="12" t="s">
        <v>575</v>
      </c>
      <c r="D15" s="12" t="s">
        <v>572</v>
      </c>
      <c r="E15" s="13" t="s">
        <v>56</v>
      </c>
      <c r="F15" s="24">
        <v>2700</v>
      </c>
      <c r="G15" s="24">
        <v>64.44</v>
      </c>
      <c r="H15" s="26">
        <f t="shared" si="0"/>
        <v>173988</v>
      </c>
    </row>
    <row r="16" spans="1:8" ht="31.5">
      <c r="A16" s="29" t="s">
        <v>32</v>
      </c>
      <c r="B16" s="27" t="s">
        <v>1138</v>
      </c>
      <c r="C16" s="21"/>
      <c r="D16" s="21" t="s">
        <v>1139</v>
      </c>
      <c r="E16" s="28" t="s">
        <v>56</v>
      </c>
      <c r="F16" s="25">
        <v>50</v>
      </c>
      <c r="G16" s="25">
        <v>96.3</v>
      </c>
      <c r="H16" s="26">
        <f t="shared" si="0"/>
        <v>4815</v>
      </c>
    </row>
    <row r="17" spans="1:8" ht="15.75">
      <c r="A17" s="29" t="s">
        <v>35</v>
      </c>
      <c r="B17" s="27" t="s">
        <v>1136</v>
      </c>
      <c r="C17" s="21"/>
      <c r="D17" s="21" t="s">
        <v>1137</v>
      </c>
      <c r="E17" s="28" t="s">
        <v>56</v>
      </c>
      <c r="F17" s="25">
        <v>50</v>
      </c>
      <c r="G17" s="25">
        <v>1284</v>
      </c>
      <c r="H17" s="26">
        <f t="shared" si="0"/>
        <v>64200</v>
      </c>
    </row>
    <row r="18" spans="1:8" ht="47.25">
      <c r="A18" s="29" t="s">
        <v>36</v>
      </c>
      <c r="B18" s="27" t="s">
        <v>1140</v>
      </c>
      <c r="C18" s="27"/>
      <c r="D18" s="27" t="s">
        <v>1141</v>
      </c>
      <c r="E18" s="28" t="s">
        <v>56</v>
      </c>
      <c r="F18" s="25">
        <v>500</v>
      </c>
      <c r="G18" s="25">
        <v>101.65</v>
      </c>
      <c r="H18" s="26">
        <f t="shared" si="0"/>
        <v>50825</v>
      </c>
    </row>
    <row r="19" spans="1:8" ht="31.5">
      <c r="A19" s="29" t="s">
        <v>40</v>
      </c>
      <c r="B19" s="21" t="s">
        <v>1313</v>
      </c>
      <c r="C19" s="21"/>
      <c r="D19" s="21"/>
      <c r="E19" s="28" t="s">
        <v>373</v>
      </c>
      <c r="F19" s="24">
        <v>2</v>
      </c>
      <c r="G19" s="24">
        <v>6420</v>
      </c>
      <c r="H19" s="26">
        <f t="shared" si="0"/>
        <v>12840</v>
      </c>
    </row>
    <row r="20" spans="1:8" ht="15.75">
      <c r="A20" s="29" t="s">
        <v>42</v>
      </c>
      <c r="B20" s="27" t="s">
        <v>1142</v>
      </c>
      <c r="C20" s="21"/>
      <c r="D20" s="27"/>
      <c r="E20" s="28" t="s">
        <v>373</v>
      </c>
      <c r="F20" s="25">
        <v>200</v>
      </c>
      <c r="G20" s="25">
        <v>2086.5</v>
      </c>
      <c r="H20" s="26">
        <f t="shared" si="0"/>
        <v>417300</v>
      </c>
    </row>
    <row r="21" spans="1:8" ht="47.25">
      <c r="A21" s="29" t="s">
        <v>45</v>
      </c>
      <c r="B21" s="27" t="s">
        <v>1143</v>
      </c>
      <c r="C21" s="21"/>
      <c r="D21" s="27" t="s">
        <v>1144</v>
      </c>
      <c r="E21" s="28" t="s">
        <v>56</v>
      </c>
      <c r="F21" s="25">
        <v>1</v>
      </c>
      <c r="G21" s="25">
        <v>81320</v>
      </c>
      <c r="H21" s="26">
        <f t="shared" si="0"/>
        <v>81320</v>
      </c>
    </row>
    <row r="22" spans="1:8" ht="63">
      <c r="A22" s="29" t="s">
        <v>48</v>
      </c>
      <c r="B22" s="27" t="s">
        <v>1349</v>
      </c>
      <c r="C22" s="21"/>
      <c r="D22" s="27" t="s">
        <v>1350</v>
      </c>
      <c r="E22" s="28" t="s">
        <v>56</v>
      </c>
      <c r="F22" s="25">
        <v>200</v>
      </c>
      <c r="G22" s="25">
        <v>1337.5</v>
      </c>
      <c r="H22" s="26">
        <f t="shared" si="0"/>
        <v>267500</v>
      </c>
    </row>
    <row r="23" spans="1:8" ht="15.75">
      <c r="A23" s="29" t="s">
        <v>50</v>
      </c>
      <c r="B23" s="27" t="s">
        <v>1145</v>
      </c>
      <c r="C23" s="21"/>
      <c r="D23" s="27" t="s">
        <v>1146</v>
      </c>
      <c r="E23" s="28" t="s">
        <v>56</v>
      </c>
      <c r="F23" s="25">
        <v>5</v>
      </c>
      <c r="G23" s="25">
        <v>5885</v>
      </c>
      <c r="H23" s="26">
        <f t="shared" si="0"/>
        <v>29425</v>
      </c>
    </row>
    <row r="24" spans="1:8" ht="15.75">
      <c r="A24" s="29" t="s">
        <v>53</v>
      </c>
      <c r="B24" s="27" t="s">
        <v>1384</v>
      </c>
      <c r="C24" s="21"/>
      <c r="D24" s="27" t="s">
        <v>1385</v>
      </c>
      <c r="E24" s="28" t="s">
        <v>100</v>
      </c>
      <c r="F24" s="25">
        <v>10</v>
      </c>
      <c r="G24" s="25">
        <v>802.5</v>
      </c>
      <c r="H24" s="26">
        <f t="shared" si="0"/>
        <v>8025</v>
      </c>
    </row>
    <row r="25" spans="1:8" ht="15.75">
      <c r="A25" s="29" t="s">
        <v>135</v>
      </c>
      <c r="B25" s="27" t="s">
        <v>1386</v>
      </c>
      <c r="C25" s="21"/>
      <c r="D25" s="27" t="s">
        <v>1387</v>
      </c>
      <c r="E25" s="28" t="s">
        <v>100</v>
      </c>
      <c r="F25" s="25">
        <v>10</v>
      </c>
      <c r="G25" s="25">
        <v>535</v>
      </c>
      <c r="H25" s="26">
        <f t="shared" si="0"/>
        <v>5350</v>
      </c>
    </row>
    <row r="26" spans="1:8" ht="15.75">
      <c r="A26" s="29" t="s">
        <v>137</v>
      </c>
      <c r="B26" s="27" t="s">
        <v>1147</v>
      </c>
      <c r="C26" s="21"/>
      <c r="D26" s="27" t="s">
        <v>1148</v>
      </c>
      <c r="E26" s="28" t="s">
        <v>100</v>
      </c>
      <c r="F26" s="25">
        <v>500</v>
      </c>
      <c r="G26" s="25">
        <v>58.85</v>
      </c>
      <c r="H26" s="26">
        <f t="shared" si="0"/>
        <v>29425</v>
      </c>
    </row>
    <row r="27" spans="1:8" ht="31.5">
      <c r="A27" s="29" t="s">
        <v>139</v>
      </c>
      <c r="B27" s="27" t="s">
        <v>1314</v>
      </c>
      <c r="C27" s="21"/>
      <c r="D27" s="21" t="s">
        <v>1315</v>
      </c>
      <c r="E27" s="28" t="s">
        <v>56</v>
      </c>
      <c r="F27" s="24">
        <v>20</v>
      </c>
      <c r="G27" s="24">
        <v>342.4</v>
      </c>
      <c r="H27" s="26">
        <f t="shared" si="0"/>
        <v>6848</v>
      </c>
    </row>
    <row r="28" spans="1:8" ht="78.75">
      <c r="A28" s="29" t="s">
        <v>143</v>
      </c>
      <c r="B28" s="27" t="s">
        <v>1402</v>
      </c>
      <c r="C28" s="21"/>
      <c r="D28" s="27" t="s">
        <v>1403</v>
      </c>
      <c r="E28" s="28" t="s">
        <v>1404</v>
      </c>
      <c r="F28" s="25">
        <v>2</v>
      </c>
      <c r="G28" s="25">
        <v>57245</v>
      </c>
      <c r="H28" s="26">
        <f t="shared" si="0"/>
        <v>114490</v>
      </c>
    </row>
    <row r="29" spans="1:8" ht="63">
      <c r="A29" s="29" t="s">
        <v>147</v>
      </c>
      <c r="B29" s="27" t="s">
        <v>1149</v>
      </c>
      <c r="C29" s="21"/>
      <c r="D29" s="27" t="s">
        <v>1150</v>
      </c>
      <c r="E29" s="28" t="s">
        <v>56</v>
      </c>
      <c r="F29" s="25">
        <v>20</v>
      </c>
      <c r="G29" s="25">
        <v>3210</v>
      </c>
      <c r="H29" s="26">
        <f t="shared" si="0"/>
        <v>64200</v>
      </c>
    </row>
    <row r="30" spans="1:8" ht="63">
      <c r="A30" s="29" t="s">
        <v>151</v>
      </c>
      <c r="B30" s="21" t="s">
        <v>1151</v>
      </c>
      <c r="C30" s="21"/>
      <c r="D30" s="21" t="s">
        <v>1152</v>
      </c>
      <c r="E30" s="28" t="s">
        <v>56</v>
      </c>
      <c r="F30" s="25">
        <v>5</v>
      </c>
      <c r="G30" s="25">
        <f>F30*1.07</f>
        <v>5.3500000000000005</v>
      </c>
      <c r="H30" s="26">
        <f t="shared" si="0"/>
        <v>26.750000000000004</v>
      </c>
    </row>
    <row r="31" spans="1:8" ht="47.25">
      <c r="A31" s="29" t="s">
        <v>155</v>
      </c>
      <c r="B31" s="21" t="s">
        <v>1151</v>
      </c>
      <c r="C31" s="21"/>
      <c r="D31" s="21" t="s">
        <v>1153</v>
      </c>
      <c r="E31" s="28" t="s">
        <v>56</v>
      </c>
      <c r="F31" s="25">
        <v>5</v>
      </c>
      <c r="G31" s="25">
        <f>F31*1.07</f>
        <v>5.3500000000000005</v>
      </c>
      <c r="H31" s="26">
        <f t="shared" si="0"/>
        <v>26.750000000000004</v>
      </c>
    </row>
    <row r="32" spans="1:8" ht="31.5">
      <c r="A32" s="29" t="s">
        <v>157</v>
      </c>
      <c r="B32" s="21" t="s">
        <v>1154</v>
      </c>
      <c r="C32" s="21"/>
      <c r="D32" s="27" t="s">
        <v>1155</v>
      </c>
      <c r="E32" s="28" t="s">
        <v>56</v>
      </c>
      <c r="F32" s="25">
        <v>10</v>
      </c>
      <c r="G32" s="25">
        <v>428</v>
      </c>
      <c r="H32" s="26">
        <f t="shared" si="0"/>
        <v>4280</v>
      </c>
    </row>
    <row r="33" spans="1:8" ht="31.5">
      <c r="A33" s="29" t="s">
        <v>161</v>
      </c>
      <c r="B33" s="27" t="s">
        <v>1156</v>
      </c>
      <c r="C33" s="21"/>
      <c r="D33" s="27" t="s">
        <v>1157</v>
      </c>
      <c r="E33" s="28" t="s">
        <v>56</v>
      </c>
      <c r="F33" s="25">
        <v>10</v>
      </c>
      <c r="G33" s="25">
        <v>428</v>
      </c>
      <c r="H33" s="26">
        <f t="shared" si="0"/>
        <v>4280</v>
      </c>
    </row>
    <row r="34" spans="1:8" ht="31.5">
      <c r="A34" s="29" t="s">
        <v>164</v>
      </c>
      <c r="B34" s="27" t="s">
        <v>1156</v>
      </c>
      <c r="C34" s="21"/>
      <c r="D34" s="21" t="s">
        <v>1158</v>
      </c>
      <c r="E34" s="28" t="s">
        <v>56</v>
      </c>
      <c r="F34" s="25">
        <v>10</v>
      </c>
      <c r="G34" s="25">
        <v>428</v>
      </c>
      <c r="H34" s="26">
        <f t="shared" si="0"/>
        <v>4280</v>
      </c>
    </row>
    <row r="35" spans="1:8" ht="126">
      <c r="A35" s="29" t="s">
        <v>168</v>
      </c>
      <c r="B35" s="21" t="s">
        <v>1164</v>
      </c>
      <c r="C35" s="21"/>
      <c r="D35" s="27" t="s">
        <v>1165</v>
      </c>
      <c r="E35" s="28" t="s">
        <v>56</v>
      </c>
      <c r="F35" s="25">
        <v>10</v>
      </c>
      <c r="G35" s="25">
        <v>14980</v>
      </c>
      <c r="H35" s="26">
        <f t="shared" si="0"/>
        <v>149800</v>
      </c>
    </row>
    <row r="36" spans="1:8" ht="47.25">
      <c r="A36" s="29" t="s">
        <v>171</v>
      </c>
      <c r="B36" s="21" t="s">
        <v>1391</v>
      </c>
      <c r="C36" s="21"/>
      <c r="D36" s="21" t="s">
        <v>1392</v>
      </c>
      <c r="E36" s="28" t="s">
        <v>56</v>
      </c>
      <c r="F36" s="25">
        <v>10</v>
      </c>
      <c r="G36" s="25">
        <v>556.4</v>
      </c>
      <c r="H36" s="26">
        <f t="shared" si="0"/>
        <v>5564</v>
      </c>
    </row>
    <row r="37" spans="1:8" ht="31.5">
      <c r="A37" s="29" t="s">
        <v>175</v>
      </c>
      <c r="B37" s="21" t="s">
        <v>1159</v>
      </c>
      <c r="C37" s="21"/>
      <c r="D37" s="27" t="s">
        <v>1160</v>
      </c>
      <c r="E37" s="28" t="s">
        <v>56</v>
      </c>
      <c r="F37" s="25">
        <v>4</v>
      </c>
      <c r="G37" s="25">
        <v>428</v>
      </c>
      <c r="H37" s="26">
        <f t="shared" si="0"/>
        <v>1712</v>
      </c>
    </row>
    <row r="38" spans="1:8" ht="31.5">
      <c r="A38" s="29" t="s">
        <v>178</v>
      </c>
      <c r="B38" s="21" t="s">
        <v>1159</v>
      </c>
      <c r="C38" s="21"/>
      <c r="D38" s="27" t="s">
        <v>1161</v>
      </c>
      <c r="E38" s="28" t="s">
        <v>56</v>
      </c>
      <c r="F38" s="25">
        <v>3</v>
      </c>
      <c r="G38" s="25">
        <v>428</v>
      </c>
      <c r="H38" s="26">
        <f t="shared" si="0"/>
        <v>1284</v>
      </c>
    </row>
    <row r="39" spans="1:8" ht="31.5">
      <c r="A39" s="29" t="s">
        <v>182</v>
      </c>
      <c r="B39" s="21" t="s">
        <v>1159</v>
      </c>
      <c r="C39" s="21"/>
      <c r="D39" s="27" t="s">
        <v>1162</v>
      </c>
      <c r="E39" s="28" t="s">
        <v>56</v>
      </c>
      <c r="F39" s="25">
        <v>3</v>
      </c>
      <c r="G39" s="25">
        <v>428</v>
      </c>
      <c r="H39" s="26">
        <f t="shared" si="0"/>
        <v>1284</v>
      </c>
    </row>
    <row r="40" spans="1:8" ht="15.75">
      <c r="A40" s="29" t="s">
        <v>186</v>
      </c>
      <c r="B40" s="21" t="s">
        <v>1163</v>
      </c>
      <c r="C40" s="21"/>
      <c r="D40" s="27"/>
      <c r="E40" s="28" t="s">
        <v>56</v>
      </c>
      <c r="F40" s="25">
        <v>10</v>
      </c>
      <c r="G40" s="25">
        <v>428</v>
      </c>
      <c r="H40" s="26">
        <f t="shared" si="0"/>
        <v>4280</v>
      </c>
    </row>
    <row r="41" spans="1:8" ht="63">
      <c r="A41" s="29" t="s">
        <v>190</v>
      </c>
      <c r="B41" s="12" t="s">
        <v>670</v>
      </c>
      <c r="C41" s="12" t="s">
        <v>671</v>
      </c>
      <c r="D41" s="12" t="s">
        <v>674</v>
      </c>
      <c r="E41" s="13" t="s">
        <v>56</v>
      </c>
      <c r="F41" s="25">
        <v>100</v>
      </c>
      <c r="G41" s="25">
        <v>26.13</v>
      </c>
      <c r="H41" s="26">
        <f t="shared" si="0"/>
        <v>2613</v>
      </c>
    </row>
    <row r="42" spans="1:8" ht="94.5">
      <c r="A42" s="29" t="s">
        <v>193</v>
      </c>
      <c r="B42" s="12" t="s">
        <v>676</v>
      </c>
      <c r="C42" s="12" t="s">
        <v>677</v>
      </c>
      <c r="D42" s="12" t="s">
        <v>678</v>
      </c>
      <c r="E42" s="13" t="s">
        <v>56</v>
      </c>
      <c r="F42" s="25">
        <v>256</v>
      </c>
      <c r="G42" s="25">
        <v>13.95</v>
      </c>
      <c r="H42" s="26">
        <f t="shared" si="0"/>
        <v>3571.2</v>
      </c>
    </row>
    <row r="43" spans="1:8" ht="31.5">
      <c r="A43" s="29" t="s">
        <v>196</v>
      </c>
      <c r="B43" s="27" t="s">
        <v>1166</v>
      </c>
      <c r="C43" s="21" t="s">
        <v>1167</v>
      </c>
      <c r="D43" s="27" t="s">
        <v>1168</v>
      </c>
      <c r="E43" s="28"/>
      <c r="F43" s="25">
        <v>200</v>
      </c>
      <c r="G43" s="25">
        <v>31.03</v>
      </c>
      <c r="H43" s="26">
        <f t="shared" si="0"/>
        <v>6206</v>
      </c>
    </row>
    <row r="44" spans="1:8" ht="31.5">
      <c r="A44" s="29" t="s">
        <v>199</v>
      </c>
      <c r="B44" s="27" t="s">
        <v>1166</v>
      </c>
      <c r="C44" s="21" t="s">
        <v>1167</v>
      </c>
      <c r="D44" s="27" t="s">
        <v>1169</v>
      </c>
      <c r="E44" s="28"/>
      <c r="F44" s="25">
        <v>1000</v>
      </c>
      <c r="G44" s="25">
        <v>31.03</v>
      </c>
      <c r="H44" s="26">
        <f t="shared" si="0"/>
        <v>31030</v>
      </c>
    </row>
    <row r="45" spans="1:8" ht="31.5">
      <c r="A45" s="29" t="s">
        <v>201</v>
      </c>
      <c r="B45" s="27" t="s">
        <v>1166</v>
      </c>
      <c r="C45" s="21" t="s">
        <v>1167</v>
      </c>
      <c r="D45" s="27" t="s">
        <v>1170</v>
      </c>
      <c r="E45" s="28"/>
      <c r="F45" s="25">
        <v>1000</v>
      </c>
      <c r="G45" s="25">
        <v>31.03</v>
      </c>
      <c r="H45" s="26">
        <f t="shared" si="0"/>
        <v>31030</v>
      </c>
    </row>
    <row r="46" spans="1:8" ht="31.5">
      <c r="A46" s="29" t="s">
        <v>204</v>
      </c>
      <c r="B46" s="27" t="s">
        <v>1166</v>
      </c>
      <c r="C46" s="21" t="s">
        <v>1167</v>
      </c>
      <c r="D46" s="27" t="s">
        <v>1171</v>
      </c>
      <c r="E46" s="28"/>
      <c r="F46" s="25">
        <v>150</v>
      </c>
      <c r="G46" s="25">
        <v>31.03</v>
      </c>
      <c r="H46" s="26">
        <f t="shared" si="0"/>
        <v>4654.5</v>
      </c>
    </row>
    <row r="47" spans="1:8" ht="31.5">
      <c r="A47" s="29" t="s">
        <v>207</v>
      </c>
      <c r="B47" s="27" t="s">
        <v>1365</v>
      </c>
      <c r="C47" s="21" t="s">
        <v>1366</v>
      </c>
      <c r="D47" s="21" t="s">
        <v>1366</v>
      </c>
      <c r="E47" s="28" t="s">
        <v>56</v>
      </c>
      <c r="F47" s="25">
        <v>50</v>
      </c>
      <c r="G47" s="25">
        <v>69.55</v>
      </c>
      <c r="H47" s="26">
        <f t="shared" si="0"/>
        <v>3477.5</v>
      </c>
    </row>
    <row r="48" spans="1:8" ht="31.5">
      <c r="A48" s="29" t="s">
        <v>211</v>
      </c>
      <c r="B48" s="21" t="s">
        <v>1365</v>
      </c>
      <c r="C48" s="21" t="s">
        <v>1367</v>
      </c>
      <c r="D48" s="21" t="s">
        <v>1367</v>
      </c>
      <c r="E48" s="28" t="s">
        <v>56</v>
      </c>
      <c r="F48" s="25">
        <v>50</v>
      </c>
      <c r="G48" s="25">
        <v>69.55</v>
      </c>
      <c r="H48" s="26">
        <f t="shared" si="0"/>
        <v>3477.5</v>
      </c>
    </row>
    <row r="49" spans="1:8" ht="63">
      <c r="A49" s="29" t="s">
        <v>214</v>
      </c>
      <c r="B49" s="27" t="s">
        <v>1361</v>
      </c>
      <c r="C49" s="21"/>
      <c r="D49" s="27" t="s">
        <v>1362</v>
      </c>
      <c r="E49" s="28" t="s">
        <v>56</v>
      </c>
      <c r="F49" s="25">
        <v>50</v>
      </c>
      <c r="G49" s="25">
        <v>69.55</v>
      </c>
      <c r="H49" s="26">
        <f t="shared" si="0"/>
        <v>3477.5</v>
      </c>
    </row>
    <row r="50" spans="1:8" ht="63">
      <c r="A50" s="29" t="s">
        <v>217</v>
      </c>
      <c r="B50" s="27" t="s">
        <v>1363</v>
      </c>
      <c r="C50" s="21"/>
      <c r="D50" s="27" t="s">
        <v>1364</v>
      </c>
      <c r="E50" s="28" t="s">
        <v>56</v>
      </c>
      <c r="F50" s="25">
        <v>50</v>
      </c>
      <c r="G50" s="25">
        <v>69.55</v>
      </c>
      <c r="H50" s="26">
        <f t="shared" si="0"/>
        <v>3477.5</v>
      </c>
    </row>
    <row r="51" spans="1:8" ht="47.25">
      <c r="A51" s="29" t="s">
        <v>220</v>
      </c>
      <c r="B51" s="27" t="s">
        <v>1172</v>
      </c>
      <c r="C51" s="21" t="s">
        <v>1172</v>
      </c>
      <c r="D51" s="27" t="s">
        <v>1173</v>
      </c>
      <c r="E51" s="28" t="s">
        <v>56</v>
      </c>
      <c r="F51" s="25">
        <v>5</v>
      </c>
      <c r="G51" s="25">
        <v>5992</v>
      </c>
      <c r="H51" s="26">
        <f t="shared" si="0"/>
        <v>29960</v>
      </c>
    </row>
    <row r="52" spans="1:8" ht="63">
      <c r="A52" s="29" t="s">
        <v>222</v>
      </c>
      <c r="B52" s="27" t="s">
        <v>1172</v>
      </c>
      <c r="C52" s="21" t="s">
        <v>1172</v>
      </c>
      <c r="D52" s="27" t="s">
        <v>1174</v>
      </c>
      <c r="E52" s="28" t="s">
        <v>56</v>
      </c>
      <c r="F52" s="25">
        <v>5</v>
      </c>
      <c r="G52" s="25">
        <v>5992</v>
      </c>
      <c r="H52" s="26">
        <f t="shared" si="0"/>
        <v>29960</v>
      </c>
    </row>
    <row r="53" spans="1:8" ht="47.25">
      <c r="A53" s="29" t="s">
        <v>226</v>
      </c>
      <c r="B53" s="27" t="s">
        <v>1172</v>
      </c>
      <c r="C53" s="21" t="s">
        <v>1172</v>
      </c>
      <c r="D53" s="27" t="s">
        <v>1449</v>
      </c>
      <c r="E53" s="28" t="s">
        <v>56</v>
      </c>
      <c r="F53" s="25">
        <v>5</v>
      </c>
      <c r="G53" s="25">
        <v>4494</v>
      </c>
      <c r="H53" s="26">
        <f t="shared" si="0"/>
        <v>22470</v>
      </c>
    </row>
    <row r="54" spans="1:8" ht="47.25">
      <c r="A54" s="29" t="s">
        <v>230</v>
      </c>
      <c r="B54" s="27" t="s">
        <v>1172</v>
      </c>
      <c r="C54" s="21" t="s">
        <v>1172</v>
      </c>
      <c r="D54" s="27" t="s">
        <v>1175</v>
      </c>
      <c r="E54" s="28" t="s">
        <v>56</v>
      </c>
      <c r="F54" s="25">
        <v>5</v>
      </c>
      <c r="G54" s="25">
        <v>6741</v>
      </c>
      <c r="H54" s="26">
        <f t="shared" si="0"/>
        <v>33705</v>
      </c>
    </row>
    <row r="55" spans="1:8" ht="94.5">
      <c r="A55" s="29" t="s">
        <v>234</v>
      </c>
      <c r="B55" s="12" t="s">
        <v>693</v>
      </c>
      <c r="C55" s="12" t="s">
        <v>694</v>
      </c>
      <c r="D55" s="12" t="s">
        <v>695</v>
      </c>
      <c r="E55" s="13" t="s">
        <v>56</v>
      </c>
      <c r="F55" s="25">
        <v>500</v>
      </c>
      <c r="G55" s="25">
        <v>61.97</v>
      </c>
      <c r="H55" s="26">
        <f t="shared" si="0"/>
        <v>30985</v>
      </c>
    </row>
    <row r="56" spans="1:8" ht="15.75">
      <c r="A56" s="29" t="s">
        <v>238</v>
      </c>
      <c r="B56" s="27" t="s">
        <v>1316</v>
      </c>
      <c r="C56" s="21"/>
      <c r="D56" s="21"/>
      <c r="E56" s="28" t="s">
        <v>56</v>
      </c>
      <c r="F56" s="24">
        <v>2</v>
      </c>
      <c r="G56" s="24">
        <v>8560</v>
      </c>
      <c r="H56" s="26">
        <f t="shared" si="0"/>
        <v>17120</v>
      </c>
    </row>
    <row r="57" spans="1:8" ht="31.5">
      <c r="A57" s="29" t="s">
        <v>242</v>
      </c>
      <c r="B57" s="21" t="s">
        <v>1351</v>
      </c>
      <c r="C57" s="21"/>
      <c r="D57" s="21" t="s">
        <v>1352</v>
      </c>
      <c r="E57" s="28" t="s">
        <v>56</v>
      </c>
      <c r="F57" s="25">
        <v>100</v>
      </c>
      <c r="G57" s="25">
        <v>481.5</v>
      </c>
      <c r="H57" s="26">
        <f t="shared" si="0"/>
        <v>48150</v>
      </c>
    </row>
    <row r="58" spans="1:8" ht="63">
      <c r="A58" s="29" t="s">
        <v>246</v>
      </c>
      <c r="B58" s="35" t="s">
        <v>1176</v>
      </c>
      <c r="C58" s="21"/>
      <c r="D58" s="27" t="s">
        <v>1177</v>
      </c>
      <c r="E58" s="36" t="s">
        <v>56</v>
      </c>
      <c r="F58" s="25">
        <v>100</v>
      </c>
      <c r="G58" s="25">
        <v>192.6</v>
      </c>
      <c r="H58" s="26">
        <f t="shared" si="0"/>
        <v>19260</v>
      </c>
    </row>
    <row r="59" spans="1:8" ht="63">
      <c r="A59" s="29" t="s">
        <v>249</v>
      </c>
      <c r="B59" s="35" t="s">
        <v>1176</v>
      </c>
      <c r="C59" s="21"/>
      <c r="D59" s="27" t="s">
        <v>1178</v>
      </c>
      <c r="E59" s="36" t="s">
        <v>56</v>
      </c>
      <c r="F59" s="25">
        <v>200</v>
      </c>
      <c r="G59" s="25">
        <v>192.6</v>
      </c>
      <c r="H59" s="26">
        <f t="shared" si="0"/>
        <v>38520</v>
      </c>
    </row>
    <row r="60" spans="1:8" ht="63">
      <c r="A60" s="29" t="s">
        <v>253</v>
      </c>
      <c r="B60" s="35" t="s">
        <v>1176</v>
      </c>
      <c r="C60" s="21"/>
      <c r="D60" s="27" t="s">
        <v>1179</v>
      </c>
      <c r="E60" s="36" t="s">
        <v>56</v>
      </c>
      <c r="F60" s="25">
        <v>200</v>
      </c>
      <c r="G60" s="25">
        <v>192.6</v>
      </c>
      <c r="H60" s="26">
        <f t="shared" si="0"/>
        <v>38520</v>
      </c>
    </row>
    <row r="61" spans="1:8" ht="126">
      <c r="A61" s="29" t="s">
        <v>256</v>
      </c>
      <c r="B61" s="12" t="s">
        <v>735</v>
      </c>
      <c r="C61" s="12" t="s">
        <v>736</v>
      </c>
      <c r="D61" s="12" t="s">
        <v>737</v>
      </c>
      <c r="E61" s="13" t="s">
        <v>56</v>
      </c>
      <c r="F61" s="25">
        <v>500</v>
      </c>
      <c r="G61" s="25">
        <v>29.15</v>
      </c>
      <c r="H61" s="26">
        <f t="shared" si="0"/>
        <v>14575</v>
      </c>
    </row>
    <row r="62" spans="1:8" ht="126">
      <c r="A62" s="29" t="s">
        <v>259</v>
      </c>
      <c r="B62" s="12" t="s">
        <v>739</v>
      </c>
      <c r="C62" s="12" t="s">
        <v>736</v>
      </c>
      <c r="D62" s="12" t="s">
        <v>740</v>
      </c>
      <c r="E62" s="13" t="s">
        <v>56</v>
      </c>
      <c r="F62" s="25">
        <v>500</v>
      </c>
      <c r="G62" s="25">
        <v>27.5</v>
      </c>
      <c r="H62" s="26">
        <f t="shared" si="0"/>
        <v>13750</v>
      </c>
    </row>
    <row r="63" spans="1:8" ht="31.5">
      <c r="A63" s="29" t="s">
        <v>261</v>
      </c>
      <c r="B63" s="35" t="s">
        <v>1180</v>
      </c>
      <c r="C63" s="21"/>
      <c r="D63" s="27" t="s">
        <v>1181</v>
      </c>
      <c r="E63" s="36" t="s">
        <v>56</v>
      </c>
      <c r="F63" s="25">
        <v>10</v>
      </c>
      <c r="G63" s="25">
        <v>160.5</v>
      </c>
      <c r="H63" s="26">
        <f t="shared" si="0"/>
        <v>1605</v>
      </c>
    </row>
    <row r="64" spans="1:8" ht="31.5">
      <c r="A64" s="29" t="s">
        <v>265</v>
      </c>
      <c r="B64" s="27" t="s">
        <v>1182</v>
      </c>
      <c r="C64" s="21" t="s">
        <v>1183</v>
      </c>
      <c r="D64" s="27" t="s">
        <v>1184</v>
      </c>
      <c r="E64" s="28" t="s">
        <v>56</v>
      </c>
      <c r="F64" s="25">
        <v>10</v>
      </c>
      <c r="G64" s="25">
        <v>278.2</v>
      </c>
      <c r="H64" s="26">
        <f t="shared" si="0"/>
        <v>2782</v>
      </c>
    </row>
    <row r="65" spans="1:8" ht="31.5">
      <c r="A65" s="29" t="s">
        <v>269</v>
      </c>
      <c r="B65" s="27" t="s">
        <v>1182</v>
      </c>
      <c r="C65" s="21" t="s">
        <v>1183</v>
      </c>
      <c r="D65" s="27" t="s">
        <v>1185</v>
      </c>
      <c r="E65" s="28" t="s">
        <v>56</v>
      </c>
      <c r="F65" s="25">
        <v>10</v>
      </c>
      <c r="G65" s="25">
        <v>278.2</v>
      </c>
      <c r="H65" s="26">
        <f t="shared" si="0"/>
        <v>2782</v>
      </c>
    </row>
    <row r="66" spans="1:8" ht="31.5">
      <c r="A66" s="29" t="s">
        <v>273</v>
      </c>
      <c r="B66" s="27" t="s">
        <v>1182</v>
      </c>
      <c r="C66" s="21" t="s">
        <v>1183</v>
      </c>
      <c r="D66" s="27" t="s">
        <v>1186</v>
      </c>
      <c r="E66" s="28" t="s">
        <v>56</v>
      </c>
      <c r="F66" s="25">
        <v>10</v>
      </c>
      <c r="G66" s="25">
        <v>278.2</v>
      </c>
      <c r="H66" s="26">
        <f t="shared" si="0"/>
        <v>2782</v>
      </c>
    </row>
    <row r="67" spans="1:8" ht="15.75">
      <c r="A67" s="29" t="s">
        <v>275</v>
      </c>
      <c r="B67" s="27" t="s">
        <v>1182</v>
      </c>
      <c r="C67" s="21" t="s">
        <v>1187</v>
      </c>
      <c r="D67" s="27" t="s">
        <v>1188</v>
      </c>
      <c r="E67" s="28" t="s">
        <v>56</v>
      </c>
      <c r="F67" s="25">
        <v>10</v>
      </c>
      <c r="G67" s="25">
        <v>299.60000000000002</v>
      </c>
      <c r="H67" s="26">
        <f t="shared" si="0"/>
        <v>2996</v>
      </c>
    </row>
    <row r="68" spans="1:8" ht="47.25">
      <c r="A68" s="29" t="s">
        <v>279</v>
      </c>
      <c r="B68" s="27" t="s">
        <v>1182</v>
      </c>
      <c r="C68" s="21" t="s">
        <v>1189</v>
      </c>
      <c r="D68" s="27" t="s">
        <v>1190</v>
      </c>
      <c r="E68" s="28" t="s">
        <v>56</v>
      </c>
      <c r="F68" s="25">
        <v>10</v>
      </c>
      <c r="G68" s="25">
        <v>299.60000000000002</v>
      </c>
      <c r="H68" s="26">
        <f t="shared" ref="H68:H131" si="1">G68*F68</f>
        <v>2996</v>
      </c>
    </row>
    <row r="69" spans="1:8" ht="47.25">
      <c r="A69" s="29" t="s">
        <v>283</v>
      </c>
      <c r="B69" s="27" t="s">
        <v>1191</v>
      </c>
      <c r="C69" s="21"/>
      <c r="D69" s="27" t="s">
        <v>1192</v>
      </c>
      <c r="E69" s="28" t="s">
        <v>56</v>
      </c>
      <c r="F69" s="25">
        <v>30</v>
      </c>
      <c r="G69" s="25">
        <v>1979.5</v>
      </c>
      <c r="H69" s="26">
        <f t="shared" si="1"/>
        <v>59385</v>
      </c>
    </row>
    <row r="70" spans="1:8" ht="63">
      <c r="A70" s="29" t="s">
        <v>287</v>
      </c>
      <c r="B70" s="27" t="s">
        <v>1193</v>
      </c>
      <c r="C70" s="21" t="s">
        <v>1193</v>
      </c>
      <c r="D70" s="27" t="s">
        <v>1194</v>
      </c>
      <c r="E70" s="28" t="s">
        <v>56</v>
      </c>
      <c r="F70" s="25">
        <v>10</v>
      </c>
      <c r="G70" s="25">
        <v>192.6</v>
      </c>
      <c r="H70" s="26">
        <f t="shared" si="1"/>
        <v>1926</v>
      </c>
    </row>
    <row r="71" spans="1:8" ht="63">
      <c r="A71" s="29" t="s">
        <v>291</v>
      </c>
      <c r="B71" s="27" t="s">
        <v>1193</v>
      </c>
      <c r="C71" s="21" t="s">
        <v>1193</v>
      </c>
      <c r="D71" s="27" t="s">
        <v>1195</v>
      </c>
      <c r="E71" s="28" t="s">
        <v>56</v>
      </c>
      <c r="F71" s="25">
        <v>10</v>
      </c>
      <c r="G71" s="25">
        <v>192.6</v>
      </c>
      <c r="H71" s="26">
        <f t="shared" si="1"/>
        <v>1926</v>
      </c>
    </row>
    <row r="72" spans="1:8" ht="63">
      <c r="A72" s="29" t="s">
        <v>294</v>
      </c>
      <c r="B72" s="27" t="s">
        <v>1193</v>
      </c>
      <c r="C72" s="21" t="s">
        <v>1193</v>
      </c>
      <c r="D72" s="27" t="s">
        <v>1196</v>
      </c>
      <c r="E72" s="28" t="s">
        <v>56</v>
      </c>
      <c r="F72" s="25">
        <v>50</v>
      </c>
      <c r="G72" s="25">
        <v>192.6</v>
      </c>
      <c r="H72" s="26">
        <f t="shared" si="1"/>
        <v>9630</v>
      </c>
    </row>
    <row r="73" spans="1:8" ht="63">
      <c r="A73" s="29" t="s">
        <v>297</v>
      </c>
      <c r="B73" s="27" t="s">
        <v>1193</v>
      </c>
      <c r="C73" s="21" t="s">
        <v>1193</v>
      </c>
      <c r="D73" s="27" t="s">
        <v>1197</v>
      </c>
      <c r="E73" s="28" t="s">
        <v>56</v>
      </c>
      <c r="F73" s="25">
        <v>100</v>
      </c>
      <c r="G73" s="25">
        <v>192.6</v>
      </c>
      <c r="H73" s="26">
        <f t="shared" si="1"/>
        <v>19260</v>
      </c>
    </row>
    <row r="74" spans="1:8" ht="31.5">
      <c r="A74" s="29" t="s">
        <v>301</v>
      </c>
      <c r="B74" s="27" t="s">
        <v>1198</v>
      </c>
      <c r="C74" s="21" t="s">
        <v>1199</v>
      </c>
      <c r="D74" s="27" t="s">
        <v>1200</v>
      </c>
      <c r="E74" s="28" t="s">
        <v>56</v>
      </c>
      <c r="F74" s="25">
        <v>50</v>
      </c>
      <c r="G74" s="25">
        <v>262.14999999999998</v>
      </c>
      <c r="H74" s="26">
        <f t="shared" si="1"/>
        <v>13107.499999999998</v>
      </c>
    </row>
    <row r="75" spans="1:8" ht="15.75">
      <c r="A75" s="29" t="s">
        <v>305</v>
      </c>
      <c r="B75" s="27" t="s">
        <v>1201</v>
      </c>
      <c r="C75" s="21"/>
      <c r="D75" s="27" t="s">
        <v>1202</v>
      </c>
      <c r="E75" s="28" t="s">
        <v>56</v>
      </c>
      <c r="F75" s="25">
        <v>200</v>
      </c>
      <c r="G75" s="25">
        <v>321</v>
      </c>
      <c r="H75" s="26">
        <f t="shared" si="1"/>
        <v>64200</v>
      </c>
    </row>
    <row r="76" spans="1:8" ht="63">
      <c r="A76" s="29" t="s">
        <v>308</v>
      </c>
      <c r="B76" s="21" t="s">
        <v>1357</v>
      </c>
      <c r="C76" s="21"/>
      <c r="D76" s="21" t="s">
        <v>1358</v>
      </c>
      <c r="E76" s="28" t="s">
        <v>1031</v>
      </c>
      <c r="F76" s="25">
        <v>100</v>
      </c>
      <c r="G76" s="25">
        <v>428</v>
      </c>
      <c r="H76" s="26">
        <f t="shared" si="1"/>
        <v>42800</v>
      </c>
    </row>
    <row r="77" spans="1:8" ht="63">
      <c r="A77" s="29" t="s">
        <v>311</v>
      </c>
      <c r="B77" s="21" t="s">
        <v>1355</v>
      </c>
      <c r="C77" s="21"/>
      <c r="D77" s="21" t="s">
        <v>1356</v>
      </c>
      <c r="E77" s="28" t="s">
        <v>1031</v>
      </c>
      <c r="F77" s="25">
        <v>100</v>
      </c>
      <c r="G77" s="25">
        <v>428</v>
      </c>
      <c r="H77" s="26">
        <f t="shared" si="1"/>
        <v>42800</v>
      </c>
    </row>
    <row r="78" spans="1:8" ht="63">
      <c r="A78" s="29" t="s">
        <v>313</v>
      </c>
      <c r="B78" s="21" t="s">
        <v>1355</v>
      </c>
      <c r="C78" s="21"/>
      <c r="D78" s="21" t="s">
        <v>1359</v>
      </c>
      <c r="E78" s="28" t="s">
        <v>1031</v>
      </c>
      <c r="F78" s="25">
        <v>100</v>
      </c>
      <c r="G78" s="25">
        <v>428</v>
      </c>
      <c r="H78" s="26">
        <f t="shared" si="1"/>
        <v>42800</v>
      </c>
    </row>
    <row r="79" spans="1:8" ht="63">
      <c r="A79" s="29" t="s">
        <v>316</v>
      </c>
      <c r="B79" s="21" t="s">
        <v>1355</v>
      </c>
      <c r="C79" s="21"/>
      <c r="D79" s="21" t="s">
        <v>1360</v>
      </c>
      <c r="E79" s="28" t="s">
        <v>1031</v>
      </c>
      <c r="F79" s="25">
        <v>100</v>
      </c>
      <c r="G79" s="25">
        <v>428</v>
      </c>
      <c r="H79" s="26">
        <f t="shared" si="1"/>
        <v>42800</v>
      </c>
    </row>
    <row r="80" spans="1:8" ht="63">
      <c r="A80" s="29" t="s">
        <v>319</v>
      </c>
      <c r="B80" s="21" t="s">
        <v>1353</v>
      </c>
      <c r="C80" s="21"/>
      <c r="D80" s="21" t="s">
        <v>1354</v>
      </c>
      <c r="E80" s="28" t="s">
        <v>1031</v>
      </c>
      <c r="F80" s="25">
        <v>50</v>
      </c>
      <c r="G80" s="25">
        <v>428</v>
      </c>
      <c r="H80" s="26">
        <f t="shared" si="1"/>
        <v>21400</v>
      </c>
    </row>
    <row r="81" spans="1:8" ht="31.5">
      <c r="A81" s="29" t="s">
        <v>322</v>
      </c>
      <c r="B81" s="27" t="s">
        <v>1203</v>
      </c>
      <c r="C81" s="21" t="s">
        <v>1204</v>
      </c>
      <c r="D81" s="27" t="s">
        <v>1205</v>
      </c>
      <c r="E81" s="28" t="s">
        <v>56</v>
      </c>
      <c r="F81" s="25">
        <v>20</v>
      </c>
      <c r="G81" s="25">
        <v>4815</v>
      </c>
      <c r="H81" s="26">
        <f t="shared" si="1"/>
        <v>96300</v>
      </c>
    </row>
    <row r="82" spans="1:8" ht="31.5">
      <c r="A82" s="29" t="s">
        <v>326</v>
      </c>
      <c r="B82" s="27" t="s">
        <v>1389</v>
      </c>
      <c r="C82" s="21" t="s">
        <v>1390</v>
      </c>
      <c r="D82" s="27"/>
      <c r="E82" s="28" t="s">
        <v>1226</v>
      </c>
      <c r="F82" s="25">
        <v>50</v>
      </c>
      <c r="G82" s="25">
        <v>663.4</v>
      </c>
      <c r="H82" s="26">
        <f t="shared" si="1"/>
        <v>33170</v>
      </c>
    </row>
    <row r="83" spans="1:8" ht="47.25">
      <c r="A83" s="29" t="s">
        <v>330</v>
      </c>
      <c r="B83" s="27" t="s">
        <v>1321</v>
      </c>
      <c r="C83" s="21"/>
      <c r="D83" s="21" t="s">
        <v>1322</v>
      </c>
      <c r="E83" s="28" t="s">
        <v>56</v>
      </c>
      <c r="F83" s="24">
        <v>5</v>
      </c>
      <c r="G83" s="24">
        <v>6206</v>
      </c>
      <c r="H83" s="26">
        <f t="shared" si="1"/>
        <v>31030</v>
      </c>
    </row>
    <row r="84" spans="1:8" ht="126">
      <c r="A84" s="29" t="s">
        <v>334</v>
      </c>
      <c r="B84" s="12" t="s">
        <v>774</v>
      </c>
      <c r="C84" s="12" t="s">
        <v>775</v>
      </c>
      <c r="D84" s="12" t="s">
        <v>776</v>
      </c>
      <c r="E84" s="13" t="s">
        <v>777</v>
      </c>
      <c r="F84" s="24">
        <v>500</v>
      </c>
      <c r="G84" s="24">
        <v>494.6</v>
      </c>
      <c r="H84" s="26">
        <f t="shared" si="1"/>
        <v>247300</v>
      </c>
    </row>
    <row r="85" spans="1:8" ht="252">
      <c r="A85" s="29" t="s">
        <v>338</v>
      </c>
      <c r="B85" s="12" t="s">
        <v>779</v>
      </c>
      <c r="C85" s="12" t="s">
        <v>780</v>
      </c>
      <c r="D85" s="12" t="s">
        <v>781</v>
      </c>
      <c r="E85" s="13" t="s">
        <v>56</v>
      </c>
      <c r="F85" s="24">
        <v>200</v>
      </c>
      <c r="G85" s="24">
        <v>659.73</v>
      </c>
      <c r="H85" s="26">
        <f t="shared" si="1"/>
        <v>131946</v>
      </c>
    </row>
    <row r="86" spans="1:8" ht="126">
      <c r="A86" s="29" t="s">
        <v>341</v>
      </c>
      <c r="B86" s="12" t="s">
        <v>783</v>
      </c>
      <c r="C86" s="12" t="s">
        <v>784</v>
      </c>
      <c r="D86" s="12" t="s">
        <v>785</v>
      </c>
      <c r="E86" s="13" t="s">
        <v>777</v>
      </c>
      <c r="F86" s="24">
        <v>77</v>
      </c>
      <c r="G86" s="24">
        <v>610.33000000000004</v>
      </c>
      <c r="H86" s="26">
        <f t="shared" si="1"/>
        <v>46995.41</v>
      </c>
    </row>
    <row r="87" spans="1:8" ht="409.5">
      <c r="A87" s="29" t="s">
        <v>345</v>
      </c>
      <c r="B87" s="12" t="s">
        <v>787</v>
      </c>
      <c r="C87" s="12" t="s">
        <v>788</v>
      </c>
      <c r="D87" s="12" t="s">
        <v>789</v>
      </c>
      <c r="E87" s="13" t="s">
        <v>56</v>
      </c>
      <c r="F87" s="24">
        <v>1000</v>
      </c>
      <c r="G87" s="24">
        <v>594.39</v>
      </c>
      <c r="H87" s="26">
        <f t="shared" si="1"/>
        <v>594390</v>
      </c>
    </row>
    <row r="88" spans="1:8" ht="330.75">
      <c r="A88" s="29" t="s">
        <v>349</v>
      </c>
      <c r="B88" s="12" t="s">
        <v>791</v>
      </c>
      <c r="C88" s="12" t="s">
        <v>792</v>
      </c>
      <c r="D88" s="12" t="s">
        <v>793</v>
      </c>
      <c r="E88" s="13" t="s">
        <v>56</v>
      </c>
      <c r="F88" s="24">
        <v>500</v>
      </c>
      <c r="G88" s="24">
        <v>636.86</v>
      </c>
      <c r="H88" s="26">
        <f t="shared" si="1"/>
        <v>318430</v>
      </c>
    </row>
    <row r="89" spans="1:8" ht="409.5">
      <c r="A89" s="29" t="s">
        <v>351</v>
      </c>
      <c r="B89" s="12" t="s">
        <v>795</v>
      </c>
      <c r="C89" s="12" t="s">
        <v>796</v>
      </c>
      <c r="D89" s="12" t="s">
        <v>797</v>
      </c>
      <c r="E89" s="13" t="s">
        <v>777</v>
      </c>
      <c r="F89" s="24">
        <v>30</v>
      </c>
      <c r="G89" s="24">
        <v>4177.99</v>
      </c>
      <c r="H89" s="26">
        <f t="shared" si="1"/>
        <v>125339.7</v>
      </c>
    </row>
    <row r="90" spans="1:8" ht="78.75">
      <c r="A90" s="29" t="s">
        <v>354</v>
      </c>
      <c r="B90" s="12" t="s">
        <v>799</v>
      </c>
      <c r="C90" s="12" t="s">
        <v>800</v>
      </c>
      <c r="D90" s="12" t="s">
        <v>801</v>
      </c>
      <c r="E90" s="13" t="s">
        <v>56</v>
      </c>
      <c r="F90" s="24">
        <v>15</v>
      </c>
      <c r="G90" s="24">
        <v>186.41</v>
      </c>
      <c r="H90" s="26">
        <f t="shared" si="1"/>
        <v>2796.15</v>
      </c>
    </row>
    <row r="91" spans="1:8" ht="283.5">
      <c r="A91" s="29" t="s">
        <v>359</v>
      </c>
      <c r="B91" s="12" t="s">
        <v>803</v>
      </c>
      <c r="C91" s="12" t="s">
        <v>804</v>
      </c>
      <c r="D91" s="12" t="s">
        <v>805</v>
      </c>
      <c r="E91" s="13" t="s">
        <v>777</v>
      </c>
      <c r="F91" s="24">
        <v>500</v>
      </c>
      <c r="G91" s="24">
        <v>360.62</v>
      </c>
      <c r="H91" s="26">
        <f t="shared" si="1"/>
        <v>180310</v>
      </c>
    </row>
    <row r="92" spans="1:8" ht="283.5">
      <c r="A92" s="29" t="s">
        <v>362</v>
      </c>
      <c r="B92" s="12" t="s">
        <v>803</v>
      </c>
      <c r="C92" s="12" t="s">
        <v>804</v>
      </c>
      <c r="D92" s="12" t="s">
        <v>807</v>
      </c>
      <c r="E92" s="13" t="s">
        <v>777</v>
      </c>
      <c r="F92" s="24">
        <v>1000</v>
      </c>
      <c r="G92" s="24">
        <v>360.62</v>
      </c>
      <c r="H92" s="26">
        <f t="shared" si="1"/>
        <v>360620</v>
      </c>
    </row>
    <row r="93" spans="1:8" ht="283.5">
      <c r="A93" s="29" t="s">
        <v>366</v>
      </c>
      <c r="B93" s="12" t="s">
        <v>803</v>
      </c>
      <c r="C93" s="12" t="s">
        <v>804</v>
      </c>
      <c r="D93" s="12" t="s">
        <v>809</v>
      </c>
      <c r="E93" s="13" t="s">
        <v>777</v>
      </c>
      <c r="F93" s="24">
        <v>500</v>
      </c>
      <c r="G93" s="24">
        <v>360.62</v>
      </c>
      <c r="H93" s="26">
        <f t="shared" si="1"/>
        <v>180310</v>
      </c>
    </row>
    <row r="94" spans="1:8" ht="409.5">
      <c r="A94" s="29" t="s">
        <v>369</v>
      </c>
      <c r="B94" s="12" t="s">
        <v>811</v>
      </c>
      <c r="C94" s="12" t="s">
        <v>812</v>
      </c>
      <c r="D94" s="12" t="s">
        <v>813</v>
      </c>
      <c r="E94" s="13" t="s">
        <v>777</v>
      </c>
      <c r="F94" s="24">
        <v>20</v>
      </c>
      <c r="G94" s="24">
        <v>2561.7199999999998</v>
      </c>
      <c r="H94" s="26">
        <f t="shared" si="1"/>
        <v>51234.399999999994</v>
      </c>
    </row>
    <row r="95" spans="1:8" ht="299.25">
      <c r="A95" s="29" t="s">
        <v>372</v>
      </c>
      <c r="B95" s="12" t="s">
        <v>815</v>
      </c>
      <c r="C95" s="12" t="s">
        <v>816</v>
      </c>
      <c r="D95" s="12" t="s">
        <v>817</v>
      </c>
      <c r="E95" s="13" t="s">
        <v>56</v>
      </c>
      <c r="F95" s="24">
        <v>200</v>
      </c>
      <c r="G95" s="24">
        <v>382.4</v>
      </c>
      <c r="H95" s="26">
        <f t="shared" si="1"/>
        <v>76480</v>
      </c>
    </row>
    <row r="96" spans="1:8" ht="409.5">
      <c r="A96" s="29" t="s">
        <v>374</v>
      </c>
      <c r="B96" s="12" t="s">
        <v>819</v>
      </c>
      <c r="C96" s="12" t="s">
        <v>820</v>
      </c>
      <c r="D96" s="12" t="s">
        <v>821</v>
      </c>
      <c r="E96" s="13" t="s">
        <v>777</v>
      </c>
      <c r="F96" s="24">
        <v>20</v>
      </c>
      <c r="G96" s="24">
        <v>2245.41</v>
      </c>
      <c r="H96" s="26">
        <f t="shared" si="1"/>
        <v>44908.2</v>
      </c>
    </row>
    <row r="97" spans="1:8" ht="236.25">
      <c r="A97" s="29" t="s">
        <v>377</v>
      </c>
      <c r="B97" s="12" t="s">
        <v>823</v>
      </c>
      <c r="C97" s="12" t="s">
        <v>824</v>
      </c>
      <c r="D97" s="12" t="s">
        <v>825</v>
      </c>
      <c r="E97" s="13" t="s">
        <v>56</v>
      </c>
      <c r="F97" s="24">
        <v>200</v>
      </c>
      <c r="G97" s="24">
        <v>559.44000000000005</v>
      </c>
      <c r="H97" s="26">
        <f t="shared" si="1"/>
        <v>111888.00000000001</v>
      </c>
    </row>
    <row r="98" spans="1:8" ht="15.75">
      <c r="A98" s="29" t="s">
        <v>380</v>
      </c>
      <c r="B98" s="27" t="s">
        <v>1206</v>
      </c>
      <c r="C98" s="21" t="s">
        <v>1207</v>
      </c>
      <c r="D98" s="27" t="s">
        <v>1208</v>
      </c>
      <c r="E98" s="28" t="s">
        <v>56</v>
      </c>
      <c r="F98" s="25">
        <v>5</v>
      </c>
      <c r="G98" s="25">
        <v>12626</v>
      </c>
      <c r="H98" s="26">
        <f t="shared" si="1"/>
        <v>63130</v>
      </c>
    </row>
    <row r="99" spans="1:8" ht="15.75">
      <c r="A99" s="29" t="s">
        <v>383</v>
      </c>
      <c r="B99" s="27" t="s">
        <v>1206</v>
      </c>
      <c r="C99" s="21" t="s">
        <v>1207</v>
      </c>
      <c r="D99" s="27" t="s">
        <v>1209</v>
      </c>
      <c r="E99" s="28" t="s">
        <v>56</v>
      </c>
      <c r="F99" s="25">
        <v>5</v>
      </c>
      <c r="G99" s="25">
        <v>13482</v>
      </c>
      <c r="H99" s="26">
        <f t="shared" si="1"/>
        <v>67410</v>
      </c>
    </row>
    <row r="100" spans="1:8" ht="63">
      <c r="A100" s="29" t="s">
        <v>386</v>
      </c>
      <c r="B100" s="27" t="s">
        <v>1210</v>
      </c>
      <c r="C100" s="21"/>
      <c r="D100" s="21" t="s">
        <v>1211</v>
      </c>
      <c r="E100" s="28" t="s">
        <v>56</v>
      </c>
      <c r="F100" s="25">
        <v>5000</v>
      </c>
      <c r="G100" s="25">
        <v>288.89999999999998</v>
      </c>
      <c r="H100" s="26">
        <f t="shared" si="1"/>
        <v>1444500</v>
      </c>
    </row>
    <row r="101" spans="1:8" ht="15.75">
      <c r="A101" s="29" t="s">
        <v>389</v>
      </c>
      <c r="B101" s="27" t="s">
        <v>1212</v>
      </c>
      <c r="C101" s="21"/>
      <c r="D101" s="27" t="s">
        <v>1212</v>
      </c>
      <c r="E101" s="28" t="s">
        <v>373</v>
      </c>
      <c r="F101" s="25">
        <v>100</v>
      </c>
      <c r="G101" s="25">
        <v>802.5</v>
      </c>
      <c r="H101" s="26">
        <f t="shared" si="1"/>
        <v>80250</v>
      </c>
    </row>
    <row r="102" spans="1:8" ht="31.5">
      <c r="A102" s="29" t="s">
        <v>393</v>
      </c>
      <c r="B102" s="21" t="s">
        <v>1317</v>
      </c>
      <c r="C102" s="21"/>
      <c r="D102" s="21" t="s">
        <v>1318</v>
      </c>
      <c r="E102" s="28" t="s">
        <v>56</v>
      </c>
      <c r="F102" s="24">
        <v>1</v>
      </c>
      <c r="G102" s="24">
        <v>5350</v>
      </c>
      <c r="H102" s="26">
        <f t="shared" si="1"/>
        <v>5350</v>
      </c>
    </row>
    <row r="103" spans="1:8" ht="63">
      <c r="A103" s="29" t="s">
        <v>396</v>
      </c>
      <c r="B103" s="27" t="s">
        <v>1319</v>
      </c>
      <c r="C103" s="27"/>
      <c r="D103" s="27" t="s">
        <v>1320</v>
      </c>
      <c r="E103" s="28" t="s">
        <v>56</v>
      </c>
      <c r="F103" s="24">
        <v>2</v>
      </c>
      <c r="G103" s="24">
        <v>5350</v>
      </c>
      <c r="H103" s="26">
        <f t="shared" si="1"/>
        <v>10700</v>
      </c>
    </row>
    <row r="104" spans="1:8" ht="78.75">
      <c r="A104" s="29" t="s">
        <v>398</v>
      </c>
      <c r="B104" s="27" t="s">
        <v>1213</v>
      </c>
      <c r="C104" s="21" t="s">
        <v>1214</v>
      </c>
      <c r="D104" s="27" t="s">
        <v>1215</v>
      </c>
      <c r="E104" s="28" t="s">
        <v>56</v>
      </c>
      <c r="F104" s="25">
        <v>1</v>
      </c>
      <c r="G104" s="25">
        <v>6955</v>
      </c>
      <c r="H104" s="26">
        <f t="shared" si="1"/>
        <v>6955</v>
      </c>
    </row>
    <row r="105" spans="1:8" ht="78.75">
      <c r="A105" s="29" t="s">
        <v>401</v>
      </c>
      <c r="B105" s="27" t="s">
        <v>1213</v>
      </c>
      <c r="C105" s="21" t="s">
        <v>1214</v>
      </c>
      <c r="D105" s="27" t="s">
        <v>1216</v>
      </c>
      <c r="E105" s="28" t="s">
        <v>56</v>
      </c>
      <c r="F105" s="25">
        <v>1</v>
      </c>
      <c r="G105" s="25">
        <v>6955</v>
      </c>
      <c r="H105" s="26">
        <f t="shared" si="1"/>
        <v>6955</v>
      </c>
    </row>
    <row r="106" spans="1:8" ht="78.75">
      <c r="A106" s="29" t="s">
        <v>405</v>
      </c>
      <c r="B106" s="27" t="s">
        <v>1213</v>
      </c>
      <c r="C106" s="21" t="s">
        <v>1214</v>
      </c>
      <c r="D106" s="27" t="s">
        <v>1217</v>
      </c>
      <c r="E106" s="28" t="s">
        <v>56</v>
      </c>
      <c r="F106" s="25">
        <v>1</v>
      </c>
      <c r="G106" s="25">
        <v>6955</v>
      </c>
      <c r="H106" s="26">
        <f t="shared" si="1"/>
        <v>6955</v>
      </c>
    </row>
    <row r="107" spans="1:8" ht="31.5">
      <c r="A107" s="29" t="s">
        <v>408</v>
      </c>
      <c r="B107" s="27" t="s">
        <v>1222</v>
      </c>
      <c r="C107" s="21"/>
      <c r="D107" s="27" t="s">
        <v>1223</v>
      </c>
      <c r="E107" s="28" t="s">
        <v>56</v>
      </c>
      <c r="F107" s="25">
        <v>500</v>
      </c>
      <c r="G107" s="25">
        <v>85.6</v>
      </c>
      <c r="H107" s="26">
        <f t="shared" si="1"/>
        <v>42800</v>
      </c>
    </row>
    <row r="108" spans="1:8" ht="15.75">
      <c r="A108" s="29" t="s">
        <v>412</v>
      </c>
      <c r="B108" s="27" t="s">
        <v>1218</v>
      </c>
      <c r="C108" s="27" t="s">
        <v>1218</v>
      </c>
      <c r="D108" s="27" t="s">
        <v>1219</v>
      </c>
      <c r="E108" s="28" t="s">
        <v>56</v>
      </c>
      <c r="F108" s="25">
        <v>150</v>
      </c>
      <c r="G108" s="25">
        <v>192.6</v>
      </c>
      <c r="H108" s="26">
        <f t="shared" si="1"/>
        <v>28890</v>
      </c>
    </row>
    <row r="109" spans="1:8" ht="15.75">
      <c r="A109" s="29" t="s">
        <v>415</v>
      </c>
      <c r="B109" s="27" t="s">
        <v>1218</v>
      </c>
      <c r="C109" s="21" t="s">
        <v>1218</v>
      </c>
      <c r="D109" s="27" t="s">
        <v>1220</v>
      </c>
      <c r="E109" s="28" t="s">
        <v>56</v>
      </c>
      <c r="F109" s="25">
        <v>1000</v>
      </c>
      <c r="G109" s="25">
        <v>149.80000000000001</v>
      </c>
      <c r="H109" s="26">
        <f t="shared" si="1"/>
        <v>149800</v>
      </c>
    </row>
    <row r="110" spans="1:8" ht="63">
      <c r="A110" s="29" t="s">
        <v>417</v>
      </c>
      <c r="B110" s="27" t="s">
        <v>1218</v>
      </c>
      <c r="C110" s="21" t="s">
        <v>1218</v>
      </c>
      <c r="D110" s="27" t="s">
        <v>1221</v>
      </c>
      <c r="E110" s="28" t="s">
        <v>56</v>
      </c>
      <c r="F110" s="25">
        <v>500</v>
      </c>
      <c r="G110" s="25">
        <v>262.14999999999998</v>
      </c>
      <c r="H110" s="26">
        <f t="shared" si="1"/>
        <v>131075</v>
      </c>
    </row>
    <row r="111" spans="1:8" ht="63">
      <c r="A111" s="29" t="s">
        <v>420</v>
      </c>
      <c r="B111" s="27" t="s">
        <v>1323</v>
      </c>
      <c r="C111" s="21"/>
      <c r="D111" s="21" t="s">
        <v>1324</v>
      </c>
      <c r="E111" s="28" t="s">
        <v>56</v>
      </c>
      <c r="F111" s="25">
        <v>10</v>
      </c>
      <c r="G111" s="23">
        <v>481.5</v>
      </c>
      <c r="H111" s="26">
        <f t="shared" si="1"/>
        <v>4815</v>
      </c>
    </row>
    <row r="112" spans="1:8" ht="31.5">
      <c r="A112" s="29" t="s">
        <v>424</v>
      </c>
      <c r="B112" s="27" t="s">
        <v>1224</v>
      </c>
      <c r="C112" s="21"/>
      <c r="D112" s="27" t="s">
        <v>1225</v>
      </c>
      <c r="E112" s="28" t="s">
        <v>1226</v>
      </c>
      <c r="F112" s="25">
        <v>5000</v>
      </c>
      <c r="G112" s="25">
        <v>56.71</v>
      </c>
      <c r="H112" s="26">
        <f t="shared" si="1"/>
        <v>283550</v>
      </c>
    </row>
    <row r="113" spans="1:8" ht="47.25">
      <c r="A113" s="29" t="s">
        <v>428</v>
      </c>
      <c r="B113" s="27" t="s">
        <v>1227</v>
      </c>
      <c r="C113" s="21"/>
      <c r="D113" s="21" t="s">
        <v>1228</v>
      </c>
      <c r="E113" s="28" t="s">
        <v>56</v>
      </c>
      <c r="F113" s="25">
        <v>2</v>
      </c>
      <c r="G113" s="25">
        <v>750</v>
      </c>
      <c r="H113" s="26">
        <f t="shared" si="1"/>
        <v>1500</v>
      </c>
    </row>
    <row r="114" spans="1:8" ht="78.75">
      <c r="A114" s="29" t="s">
        <v>431</v>
      </c>
      <c r="B114" s="27" t="s">
        <v>1229</v>
      </c>
      <c r="C114" s="27"/>
      <c r="D114" s="27" t="s">
        <v>1230</v>
      </c>
      <c r="E114" s="28" t="s">
        <v>56</v>
      </c>
      <c r="F114" s="25">
        <v>10</v>
      </c>
      <c r="G114" s="25">
        <v>802.5</v>
      </c>
      <c r="H114" s="26">
        <f t="shared" si="1"/>
        <v>8025</v>
      </c>
    </row>
    <row r="115" spans="1:8" ht="63">
      <c r="A115" s="29" t="s">
        <v>435</v>
      </c>
      <c r="B115" s="27" t="s">
        <v>1231</v>
      </c>
      <c r="C115" s="21" t="s">
        <v>1232</v>
      </c>
      <c r="D115" s="27"/>
      <c r="E115" s="28" t="s">
        <v>56</v>
      </c>
      <c r="F115" s="25">
        <v>5000</v>
      </c>
      <c r="G115" s="25">
        <v>14.98</v>
      </c>
      <c r="H115" s="26">
        <f t="shared" si="1"/>
        <v>74900</v>
      </c>
    </row>
    <row r="116" spans="1:8" ht="78.75">
      <c r="A116" s="29" t="s">
        <v>439</v>
      </c>
      <c r="B116" s="21" t="s">
        <v>1325</v>
      </c>
      <c r="C116" s="21" t="s">
        <v>1325</v>
      </c>
      <c r="D116" s="21" t="s">
        <v>1326</v>
      </c>
      <c r="E116" s="28" t="s">
        <v>56</v>
      </c>
      <c r="F116" s="25">
        <v>200</v>
      </c>
      <c r="G116" s="23">
        <v>240.75</v>
      </c>
      <c r="H116" s="26">
        <f t="shared" si="1"/>
        <v>48150</v>
      </c>
    </row>
    <row r="117" spans="1:8" ht="47.25">
      <c r="A117" s="29" t="s">
        <v>443</v>
      </c>
      <c r="B117" s="27" t="s">
        <v>1233</v>
      </c>
      <c r="C117" s="21"/>
      <c r="D117" s="27"/>
      <c r="E117" s="28" t="s">
        <v>56</v>
      </c>
      <c r="F117" s="25">
        <v>50</v>
      </c>
      <c r="G117" s="25">
        <v>1337.5</v>
      </c>
      <c r="H117" s="26">
        <f t="shared" si="1"/>
        <v>66875</v>
      </c>
    </row>
    <row r="118" spans="1:8" ht="47.25">
      <c r="A118" s="29" t="s">
        <v>446</v>
      </c>
      <c r="B118" s="27" t="s">
        <v>1234</v>
      </c>
      <c r="C118" s="21"/>
      <c r="D118" s="27"/>
      <c r="E118" s="28" t="s">
        <v>56</v>
      </c>
      <c r="F118" s="25">
        <v>10</v>
      </c>
      <c r="G118" s="25">
        <v>1070</v>
      </c>
      <c r="H118" s="26">
        <f t="shared" si="1"/>
        <v>10700</v>
      </c>
    </row>
    <row r="119" spans="1:8" ht="78.75">
      <c r="A119" s="29" t="s">
        <v>449</v>
      </c>
      <c r="B119" s="21" t="s">
        <v>1235</v>
      </c>
      <c r="C119" s="21"/>
      <c r="D119" s="27" t="s">
        <v>1236</v>
      </c>
      <c r="E119" s="28" t="s">
        <v>56</v>
      </c>
      <c r="F119" s="25">
        <v>50</v>
      </c>
      <c r="G119" s="25">
        <v>4066</v>
      </c>
      <c r="H119" s="26">
        <f t="shared" si="1"/>
        <v>203300</v>
      </c>
    </row>
    <row r="120" spans="1:8" ht="78.75">
      <c r="A120" s="29" t="s">
        <v>453</v>
      </c>
      <c r="B120" s="21" t="s">
        <v>1235</v>
      </c>
      <c r="C120" s="21"/>
      <c r="D120" s="27" t="s">
        <v>1237</v>
      </c>
      <c r="E120" s="28" t="s">
        <v>56</v>
      </c>
      <c r="F120" s="25">
        <v>50</v>
      </c>
      <c r="G120" s="25">
        <v>4066</v>
      </c>
      <c r="H120" s="26">
        <f t="shared" si="1"/>
        <v>203300</v>
      </c>
    </row>
    <row r="121" spans="1:8" ht="110.25">
      <c r="A121" s="29" t="s">
        <v>455</v>
      </c>
      <c r="B121" s="47" t="s">
        <v>1418</v>
      </c>
      <c r="C121" s="47" t="s">
        <v>1419</v>
      </c>
      <c r="D121" s="43"/>
      <c r="E121" s="43" t="s">
        <v>56</v>
      </c>
      <c r="F121" s="43">
        <v>100</v>
      </c>
      <c r="G121" s="43">
        <v>1700</v>
      </c>
      <c r="H121" s="26">
        <f t="shared" si="1"/>
        <v>170000</v>
      </c>
    </row>
    <row r="122" spans="1:8" ht="47.25">
      <c r="A122" s="29" t="s">
        <v>458</v>
      </c>
      <c r="B122" s="21" t="s">
        <v>1368</v>
      </c>
      <c r="C122" s="21" t="s">
        <v>1369</v>
      </c>
      <c r="D122" s="21" t="s">
        <v>1370</v>
      </c>
      <c r="E122" s="28" t="s">
        <v>56</v>
      </c>
      <c r="F122" s="25">
        <v>30</v>
      </c>
      <c r="G122" s="25">
        <v>267.5</v>
      </c>
      <c r="H122" s="26">
        <f t="shared" si="1"/>
        <v>8025</v>
      </c>
    </row>
    <row r="123" spans="1:8" ht="31.5">
      <c r="A123" s="29" t="s">
        <v>462</v>
      </c>
      <c r="B123" s="27" t="s">
        <v>1238</v>
      </c>
      <c r="C123" s="21"/>
      <c r="D123" s="27" t="s">
        <v>1239</v>
      </c>
      <c r="E123" s="28" t="s">
        <v>56</v>
      </c>
      <c r="F123" s="25">
        <v>5</v>
      </c>
      <c r="G123" s="25">
        <v>3103</v>
      </c>
      <c r="H123" s="26">
        <f t="shared" si="1"/>
        <v>15515</v>
      </c>
    </row>
    <row r="124" spans="1:8" ht="47.25">
      <c r="A124" s="29" t="s">
        <v>465</v>
      </c>
      <c r="B124" s="27" t="s">
        <v>1240</v>
      </c>
      <c r="C124" s="21"/>
      <c r="D124" s="27" t="s">
        <v>1241</v>
      </c>
      <c r="E124" s="28" t="s">
        <v>56</v>
      </c>
      <c r="F124" s="25">
        <v>5</v>
      </c>
      <c r="G124" s="25">
        <v>3103</v>
      </c>
      <c r="H124" s="26">
        <f t="shared" si="1"/>
        <v>15515</v>
      </c>
    </row>
    <row r="125" spans="1:8" ht="31.5">
      <c r="A125" s="29" t="s">
        <v>469</v>
      </c>
      <c r="B125" s="27" t="s">
        <v>1327</v>
      </c>
      <c r="C125" s="21" t="s">
        <v>1328</v>
      </c>
      <c r="D125" s="27" t="s">
        <v>1329</v>
      </c>
      <c r="E125" s="28" t="s">
        <v>56</v>
      </c>
      <c r="F125" s="25">
        <v>1000</v>
      </c>
      <c r="G125" s="25">
        <v>128.4</v>
      </c>
      <c r="H125" s="26">
        <f t="shared" si="1"/>
        <v>128400</v>
      </c>
    </row>
    <row r="126" spans="1:8" ht="63">
      <c r="A126" s="29" t="s">
        <v>472</v>
      </c>
      <c r="B126" s="27" t="s">
        <v>1242</v>
      </c>
      <c r="C126" s="21" t="s">
        <v>1243</v>
      </c>
      <c r="D126" s="27" t="s">
        <v>1244</v>
      </c>
      <c r="E126" s="28" t="s">
        <v>56</v>
      </c>
      <c r="F126" s="25">
        <v>2000</v>
      </c>
      <c r="G126" s="25">
        <v>53.5</v>
      </c>
      <c r="H126" s="26">
        <f t="shared" si="1"/>
        <v>107000</v>
      </c>
    </row>
    <row r="127" spans="1:8" ht="63">
      <c r="A127" s="29" t="s">
        <v>475</v>
      </c>
      <c r="B127" s="27" t="s">
        <v>1245</v>
      </c>
      <c r="C127" s="21" t="s">
        <v>1243</v>
      </c>
      <c r="D127" s="27" t="s">
        <v>1246</v>
      </c>
      <c r="E127" s="28" t="s">
        <v>56</v>
      </c>
      <c r="F127" s="25">
        <v>500</v>
      </c>
      <c r="G127" s="25">
        <v>53.5</v>
      </c>
      <c r="H127" s="26">
        <f t="shared" si="1"/>
        <v>26750</v>
      </c>
    </row>
    <row r="128" spans="1:8" ht="63">
      <c r="A128" s="29" t="s">
        <v>477</v>
      </c>
      <c r="B128" s="27" t="s">
        <v>1245</v>
      </c>
      <c r="C128" s="21" t="s">
        <v>1243</v>
      </c>
      <c r="D128" s="27" t="s">
        <v>1247</v>
      </c>
      <c r="E128" s="28" t="s">
        <v>56</v>
      </c>
      <c r="F128" s="25">
        <v>2000</v>
      </c>
      <c r="G128" s="25">
        <v>53.5</v>
      </c>
      <c r="H128" s="26">
        <f t="shared" si="1"/>
        <v>107000</v>
      </c>
    </row>
    <row r="129" spans="1:8" ht="15.75">
      <c r="A129" s="29" t="s">
        <v>480</v>
      </c>
      <c r="B129" s="21" t="s">
        <v>1388</v>
      </c>
      <c r="C129" s="21"/>
      <c r="D129" s="21"/>
      <c r="E129" s="28" t="s">
        <v>56</v>
      </c>
      <c r="F129" s="25">
        <v>10</v>
      </c>
      <c r="G129" s="25">
        <v>3745</v>
      </c>
      <c r="H129" s="26">
        <f t="shared" si="1"/>
        <v>37450</v>
      </c>
    </row>
    <row r="130" spans="1:8" ht="47.25">
      <c r="A130" s="29" t="s">
        <v>482</v>
      </c>
      <c r="B130" s="27" t="s">
        <v>1248</v>
      </c>
      <c r="C130" s="21"/>
      <c r="D130" s="27" t="s">
        <v>1249</v>
      </c>
      <c r="E130" s="28" t="s">
        <v>56</v>
      </c>
      <c r="F130" s="25">
        <v>100</v>
      </c>
      <c r="G130" s="25">
        <v>214</v>
      </c>
      <c r="H130" s="26">
        <f t="shared" si="1"/>
        <v>21400</v>
      </c>
    </row>
    <row r="131" spans="1:8" ht="47.25">
      <c r="A131" s="29" t="s">
        <v>486</v>
      </c>
      <c r="B131" s="27" t="s">
        <v>1330</v>
      </c>
      <c r="C131" s="21"/>
      <c r="D131" s="27"/>
      <c r="E131" s="28" t="s">
        <v>56</v>
      </c>
      <c r="F131" s="25">
        <v>10</v>
      </c>
      <c r="G131" s="25">
        <v>74.900000000000006</v>
      </c>
      <c r="H131" s="26">
        <f t="shared" si="1"/>
        <v>749</v>
      </c>
    </row>
    <row r="132" spans="1:8" ht="47.25">
      <c r="A132" s="29" t="s">
        <v>490</v>
      </c>
      <c r="B132" s="27" t="s">
        <v>1255</v>
      </c>
      <c r="C132" s="21"/>
      <c r="D132" s="27" t="s">
        <v>1256</v>
      </c>
      <c r="E132" s="28" t="s">
        <v>56</v>
      </c>
      <c r="F132" s="25">
        <v>50</v>
      </c>
      <c r="G132" s="25">
        <v>160.5</v>
      </c>
      <c r="H132" s="26">
        <f t="shared" ref="H132:H195" si="2">G132*F132</f>
        <v>8025</v>
      </c>
    </row>
    <row r="133" spans="1:8" ht="94.5">
      <c r="A133" s="29" t="s">
        <v>493</v>
      </c>
      <c r="B133" s="12" t="s">
        <v>935</v>
      </c>
      <c r="C133" s="12" t="s">
        <v>936</v>
      </c>
      <c r="D133" s="12" t="s">
        <v>937</v>
      </c>
      <c r="E133" s="13" t="s">
        <v>938</v>
      </c>
      <c r="F133" s="25">
        <v>500</v>
      </c>
      <c r="G133" s="25">
        <v>40.39</v>
      </c>
      <c r="H133" s="26">
        <f t="shared" si="2"/>
        <v>20195</v>
      </c>
    </row>
    <row r="134" spans="1:8" ht="94.5">
      <c r="A134" s="29" t="s">
        <v>497</v>
      </c>
      <c r="B134" s="12" t="s">
        <v>935</v>
      </c>
      <c r="C134" s="12" t="s">
        <v>940</v>
      </c>
      <c r="D134" s="12" t="s">
        <v>941</v>
      </c>
      <c r="E134" s="13" t="s">
        <v>938</v>
      </c>
      <c r="F134" s="25">
        <v>27500</v>
      </c>
      <c r="G134" s="25">
        <v>40.39</v>
      </c>
      <c r="H134" s="26">
        <f t="shared" si="2"/>
        <v>1110725</v>
      </c>
    </row>
    <row r="135" spans="1:8" ht="31.5">
      <c r="A135" s="29" t="s">
        <v>501</v>
      </c>
      <c r="B135" s="27" t="s">
        <v>1331</v>
      </c>
      <c r="C135" s="21"/>
      <c r="D135" s="21"/>
      <c r="E135" s="28" t="s">
        <v>56</v>
      </c>
      <c r="F135" s="25">
        <v>1</v>
      </c>
      <c r="G135" s="25">
        <v>963</v>
      </c>
      <c r="H135" s="26">
        <f t="shared" si="2"/>
        <v>963</v>
      </c>
    </row>
    <row r="136" spans="1:8" ht="47.25">
      <c r="A136" s="29" t="s">
        <v>503</v>
      </c>
      <c r="B136" s="27" t="s">
        <v>1250</v>
      </c>
      <c r="C136" s="21"/>
      <c r="D136" s="27"/>
      <c r="E136" s="28" t="s">
        <v>56</v>
      </c>
      <c r="F136" s="25">
        <v>5</v>
      </c>
      <c r="G136" s="25">
        <v>8025</v>
      </c>
      <c r="H136" s="26">
        <f t="shared" si="2"/>
        <v>40125</v>
      </c>
    </row>
    <row r="137" spans="1:8" ht="31.5">
      <c r="A137" s="29" t="s">
        <v>505</v>
      </c>
      <c r="B137" s="27" t="s">
        <v>1251</v>
      </c>
      <c r="C137" s="21"/>
      <c r="D137" s="27" t="s">
        <v>1252</v>
      </c>
      <c r="E137" s="28" t="s">
        <v>56</v>
      </c>
      <c r="F137" s="25">
        <v>20</v>
      </c>
      <c r="G137" s="25">
        <v>1979.5</v>
      </c>
      <c r="H137" s="26">
        <f t="shared" si="2"/>
        <v>39590</v>
      </c>
    </row>
    <row r="138" spans="1:8" ht="31.5">
      <c r="A138" s="29" t="s">
        <v>508</v>
      </c>
      <c r="B138" s="27" t="s">
        <v>1253</v>
      </c>
      <c r="C138" s="21"/>
      <c r="D138" s="27" t="s">
        <v>1254</v>
      </c>
      <c r="E138" s="28" t="s">
        <v>56</v>
      </c>
      <c r="F138" s="25">
        <v>5</v>
      </c>
      <c r="G138" s="25">
        <v>1979.5</v>
      </c>
      <c r="H138" s="26">
        <f t="shared" si="2"/>
        <v>9897.5</v>
      </c>
    </row>
    <row r="139" spans="1:8" ht="31.5">
      <c r="A139" s="29" t="s">
        <v>512</v>
      </c>
      <c r="B139" s="27" t="s">
        <v>1332</v>
      </c>
      <c r="C139" s="27"/>
      <c r="D139" s="27" t="s">
        <v>1333</v>
      </c>
      <c r="E139" s="28" t="s">
        <v>56</v>
      </c>
      <c r="F139" s="25">
        <v>50</v>
      </c>
      <c r="G139" s="23">
        <v>128.4</v>
      </c>
      <c r="H139" s="26">
        <f t="shared" si="2"/>
        <v>6420</v>
      </c>
    </row>
    <row r="140" spans="1:8" ht="31.5">
      <c r="A140" s="29" t="s">
        <v>516</v>
      </c>
      <c r="B140" s="21" t="s">
        <v>1334</v>
      </c>
      <c r="C140" s="21"/>
      <c r="D140" s="21" t="s">
        <v>1335</v>
      </c>
      <c r="E140" s="28" t="s">
        <v>56</v>
      </c>
      <c r="F140" s="25">
        <v>2000</v>
      </c>
      <c r="G140" s="23">
        <v>149.80000000000001</v>
      </c>
      <c r="H140" s="26">
        <f t="shared" si="2"/>
        <v>299600</v>
      </c>
    </row>
    <row r="141" spans="1:8" ht="141.75">
      <c r="A141" s="29" t="s">
        <v>520</v>
      </c>
      <c r="B141" s="12" t="s">
        <v>974</v>
      </c>
      <c r="C141" s="12" t="s">
        <v>975</v>
      </c>
      <c r="D141" s="12" t="s">
        <v>976</v>
      </c>
      <c r="E141" s="13" t="s">
        <v>56</v>
      </c>
      <c r="F141" s="25">
        <v>500</v>
      </c>
      <c r="G141" s="25">
        <v>44.74</v>
      </c>
      <c r="H141" s="26">
        <f t="shared" si="2"/>
        <v>22370</v>
      </c>
    </row>
    <row r="142" spans="1:8" ht="141.75">
      <c r="A142" s="29" t="s">
        <v>523</v>
      </c>
      <c r="B142" s="12" t="s">
        <v>974</v>
      </c>
      <c r="C142" s="12" t="s">
        <v>975</v>
      </c>
      <c r="D142" s="12" t="s">
        <v>978</v>
      </c>
      <c r="E142" s="13" t="s">
        <v>56</v>
      </c>
      <c r="F142" s="25">
        <v>100</v>
      </c>
      <c r="G142" s="25">
        <v>40.98</v>
      </c>
      <c r="H142" s="26">
        <f t="shared" si="2"/>
        <v>4098</v>
      </c>
    </row>
    <row r="143" spans="1:8" ht="110.25">
      <c r="A143" s="29" t="s">
        <v>526</v>
      </c>
      <c r="B143" s="12" t="s">
        <v>980</v>
      </c>
      <c r="C143" s="12" t="s">
        <v>981</v>
      </c>
      <c r="D143" s="12" t="s">
        <v>982</v>
      </c>
      <c r="E143" s="13" t="s">
        <v>56</v>
      </c>
      <c r="F143" s="25">
        <v>2000</v>
      </c>
      <c r="G143" s="25">
        <v>54.15</v>
      </c>
      <c r="H143" s="26">
        <f t="shared" si="2"/>
        <v>108300</v>
      </c>
    </row>
    <row r="144" spans="1:8" ht="141.75">
      <c r="A144" s="29" t="s">
        <v>529</v>
      </c>
      <c r="B144" s="12" t="s">
        <v>984</v>
      </c>
      <c r="C144" s="12" t="s">
        <v>985</v>
      </c>
      <c r="D144" s="12" t="s">
        <v>986</v>
      </c>
      <c r="E144" s="13" t="s">
        <v>56</v>
      </c>
      <c r="F144" s="25">
        <v>100</v>
      </c>
      <c r="G144" s="25">
        <v>52.47</v>
      </c>
      <c r="H144" s="26">
        <f t="shared" si="2"/>
        <v>5247</v>
      </c>
    </row>
    <row r="145" spans="1:8" ht="141.75">
      <c r="A145" s="29" t="s">
        <v>532</v>
      </c>
      <c r="B145" s="12" t="s">
        <v>984</v>
      </c>
      <c r="C145" s="12" t="s">
        <v>985</v>
      </c>
      <c r="D145" s="12" t="s">
        <v>988</v>
      </c>
      <c r="E145" s="13" t="s">
        <v>56</v>
      </c>
      <c r="F145" s="25">
        <v>3000</v>
      </c>
      <c r="G145" s="25">
        <v>48.21</v>
      </c>
      <c r="H145" s="26">
        <f t="shared" si="2"/>
        <v>144630</v>
      </c>
    </row>
    <row r="146" spans="1:8" ht="141.75">
      <c r="A146" s="29" t="s">
        <v>534</v>
      </c>
      <c r="B146" s="12" t="s">
        <v>990</v>
      </c>
      <c r="C146" s="12" t="s">
        <v>991</v>
      </c>
      <c r="D146" s="12" t="s">
        <v>992</v>
      </c>
      <c r="E146" s="13" t="s">
        <v>56</v>
      </c>
      <c r="F146" s="25">
        <v>2000</v>
      </c>
      <c r="G146" s="25">
        <v>38.700000000000003</v>
      </c>
      <c r="H146" s="26">
        <f t="shared" si="2"/>
        <v>77400</v>
      </c>
    </row>
    <row r="147" spans="1:8" ht="31.5">
      <c r="A147" s="29" t="s">
        <v>538</v>
      </c>
      <c r="B147" s="21" t="s">
        <v>1336</v>
      </c>
      <c r="C147" s="21"/>
      <c r="D147" s="21" t="s">
        <v>1337</v>
      </c>
      <c r="E147" s="28" t="s">
        <v>56</v>
      </c>
      <c r="F147" s="25">
        <v>2000</v>
      </c>
      <c r="G147" s="23">
        <v>80.25</v>
      </c>
      <c r="H147" s="26">
        <f t="shared" si="2"/>
        <v>160500</v>
      </c>
    </row>
    <row r="148" spans="1:8" ht="15.75">
      <c r="A148" s="29" t="s">
        <v>540</v>
      </c>
      <c r="B148" s="27" t="s">
        <v>1405</v>
      </c>
      <c r="C148" s="21"/>
      <c r="D148" s="27" t="s">
        <v>1406</v>
      </c>
      <c r="E148" s="28" t="s">
        <v>1407</v>
      </c>
      <c r="F148" s="25">
        <v>4</v>
      </c>
      <c r="G148" s="25">
        <v>13910</v>
      </c>
      <c r="H148" s="26">
        <f t="shared" si="2"/>
        <v>55640</v>
      </c>
    </row>
    <row r="149" spans="1:8" ht="15.75">
      <c r="A149" s="29" t="s">
        <v>543</v>
      </c>
      <c r="B149" s="27" t="s">
        <v>1408</v>
      </c>
      <c r="C149" s="21"/>
      <c r="D149" s="27" t="s">
        <v>1409</v>
      </c>
      <c r="E149" s="28" t="s">
        <v>100</v>
      </c>
      <c r="F149" s="25">
        <v>10</v>
      </c>
      <c r="G149" s="24">
        <v>20865</v>
      </c>
      <c r="H149" s="26">
        <f t="shared" si="2"/>
        <v>208650</v>
      </c>
    </row>
    <row r="150" spans="1:8" ht="15.75">
      <c r="A150" s="29" t="s">
        <v>546</v>
      </c>
      <c r="B150" s="27" t="s">
        <v>1408</v>
      </c>
      <c r="C150" s="21"/>
      <c r="D150" s="27" t="s">
        <v>1410</v>
      </c>
      <c r="E150" s="28" t="s">
        <v>100</v>
      </c>
      <c r="F150" s="25">
        <v>10</v>
      </c>
      <c r="G150" s="24">
        <v>13375</v>
      </c>
      <c r="H150" s="26">
        <f t="shared" si="2"/>
        <v>133750</v>
      </c>
    </row>
    <row r="151" spans="1:8" ht="31.5">
      <c r="A151" s="29" t="s">
        <v>550</v>
      </c>
      <c r="B151" s="27" t="s">
        <v>1257</v>
      </c>
      <c r="C151" s="21"/>
      <c r="D151" s="27" t="s">
        <v>1258</v>
      </c>
      <c r="E151" s="28" t="s">
        <v>56</v>
      </c>
      <c r="F151" s="25">
        <v>5000</v>
      </c>
      <c r="G151" s="25">
        <v>10.7</v>
      </c>
      <c r="H151" s="26">
        <f t="shared" si="2"/>
        <v>53500</v>
      </c>
    </row>
    <row r="152" spans="1:8" ht="15.75">
      <c r="A152" s="29" t="s">
        <v>554</v>
      </c>
      <c r="B152" s="21" t="s">
        <v>1338</v>
      </c>
      <c r="C152" s="21"/>
      <c r="D152" s="21" t="s">
        <v>1339</v>
      </c>
      <c r="E152" s="28" t="s">
        <v>56</v>
      </c>
      <c r="F152" s="25">
        <v>1</v>
      </c>
      <c r="G152" s="23">
        <v>19795</v>
      </c>
      <c r="H152" s="26">
        <f t="shared" si="2"/>
        <v>19795</v>
      </c>
    </row>
    <row r="153" spans="1:8" ht="126">
      <c r="A153" s="29" t="s">
        <v>557</v>
      </c>
      <c r="B153" s="21" t="s">
        <v>1017</v>
      </c>
      <c r="C153" s="21" t="s">
        <v>1018</v>
      </c>
      <c r="D153" s="27" t="s">
        <v>1019</v>
      </c>
      <c r="E153" s="27" t="s">
        <v>56</v>
      </c>
      <c r="F153" s="25">
        <v>30000</v>
      </c>
      <c r="G153" s="25">
        <v>15.67</v>
      </c>
      <c r="H153" s="26">
        <f t="shared" si="2"/>
        <v>470100</v>
      </c>
    </row>
    <row r="154" spans="1:8" ht="78.75">
      <c r="A154" s="29" t="s">
        <v>559</v>
      </c>
      <c r="B154" s="21" t="s">
        <v>1017</v>
      </c>
      <c r="C154" s="21" t="s">
        <v>1021</v>
      </c>
      <c r="D154" s="27" t="s">
        <v>1022</v>
      </c>
      <c r="E154" s="27" t="s">
        <v>56</v>
      </c>
      <c r="F154" s="25">
        <v>100</v>
      </c>
      <c r="G154" s="25">
        <v>33.549999999999997</v>
      </c>
      <c r="H154" s="26">
        <f t="shared" si="2"/>
        <v>3354.9999999999995</v>
      </c>
    </row>
    <row r="155" spans="1:8" ht="63">
      <c r="A155" s="29" t="s">
        <v>563</v>
      </c>
      <c r="B155" s="21" t="s">
        <v>1024</v>
      </c>
      <c r="C155" s="21" t="s">
        <v>1025</v>
      </c>
      <c r="D155" s="27" t="s">
        <v>1026</v>
      </c>
      <c r="E155" s="27" t="s">
        <v>56</v>
      </c>
      <c r="F155" s="25">
        <v>50000</v>
      </c>
      <c r="G155" s="25">
        <v>4.75</v>
      </c>
      <c r="H155" s="26">
        <f t="shared" si="2"/>
        <v>237500</v>
      </c>
    </row>
    <row r="156" spans="1:8" ht="47.25">
      <c r="A156" s="29" t="s">
        <v>565</v>
      </c>
      <c r="B156" s="21" t="s">
        <v>1393</v>
      </c>
      <c r="C156" s="21"/>
      <c r="D156" s="21" t="s">
        <v>1394</v>
      </c>
      <c r="E156" s="28" t="s">
        <v>56</v>
      </c>
      <c r="F156" s="25">
        <v>10</v>
      </c>
      <c r="G156" s="25">
        <v>2782</v>
      </c>
      <c r="H156" s="26">
        <f t="shared" si="2"/>
        <v>27820</v>
      </c>
    </row>
    <row r="157" spans="1:8" ht="47.25">
      <c r="A157" s="29" t="s">
        <v>569</v>
      </c>
      <c r="B157" s="21" t="s">
        <v>1393</v>
      </c>
      <c r="C157" s="21"/>
      <c r="D157" s="21" t="s">
        <v>1395</v>
      </c>
      <c r="E157" s="28" t="s">
        <v>56</v>
      </c>
      <c r="F157" s="25">
        <v>10</v>
      </c>
      <c r="G157" s="25">
        <v>2782</v>
      </c>
      <c r="H157" s="26">
        <f t="shared" si="2"/>
        <v>27820</v>
      </c>
    </row>
    <row r="158" spans="1:8" ht="31.5">
      <c r="A158" s="29" t="s">
        <v>573</v>
      </c>
      <c r="B158" s="27" t="s">
        <v>1259</v>
      </c>
      <c r="C158" s="21"/>
      <c r="D158" s="27"/>
      <c r="E158" s="28" t="s">
        <v>56</v>
      </c>
      <c r="F158" s="25">
        <v>500</v>
      </c>
      <c r="G158" s="25">
        <v>96.3</v>
      </c>
      <c r="H158" s="26">
        <f t="shared" si="2"/>
        <v>48150</v>
      </c>
    </row>
    <row r="159" spans="1:8" ht="31.5">
      <c r="A159" s="29" t="s">
        <v>576</v>
      </c>
      <c r="B159" s="27" t="s">
        <v>1261</v>
      </c>
      <c r="C159" s="21"/>
      <c r="D159" s="27"/>
      <c r="E159" s="28" t="s">
        <v>56</v>
      </c>
      <c r="F159" s="25">
        <v>600</v>
      </c>
      <c r="G159" s="25">
        <v>299.60000000000002</v>
      </c>
      <c r="H159" s="26">
        <f t="shared" si="2"/>
        <v>179760</v>
      </c>
    </row>
    <row r="160" spans="1:8" ht="126">
      <c r="A160" s="29" t="s">
        <v>580</v>
      </c>
      <c r="B160" s="21" t="s">
        <v>1340</v>
      </c>
      <c r="C160" s="21"/>
      <c r="D160" s="21" t="s">
        <v>1341</v>
      </c>
      <c r="E160" s="28" t="s">
        <v>56</v>
      </c>
      <c r="F160" s="25">
        <v>100</v>
      </c>
      <c r="G160" s="23">
        <v>42.8</v>
      </c>
      <c r="H160" s="26">
        <f t="shared" si="2"/>
        <v>4280</v>
      </c>
    </row>
    <row r="161" spans="1:8" ht="31.5">
      <c r="A161" s="29" t="s">
        <v>584</v>
      </c>
      <c r="B161" s="21" t="s">
        <v>1342</v>
      </c>
      <c r="C161" s="21"/>
      <c r="D161" s="21" t="s">
        <v>1343</v>
      </c>
      <c r="E161" s="28" t="s">
        <v>56</v>
      </c>
      <c r="F161" s="25">
        <v>100</v>
      </c>
      <c r="G161" s="23">
        <v>42.8</v>
      </c>
      <c r="H161" s="26">
        <f t="shared" si="2"/>
        <v>4280</v>
      </c>
    </row>
    <row r="162" spans="1:8" ht="31.5">
      <c r="A162" s="29" t="s">
        <v>588</v>
      </c>
      <c r="B162" s="27" t="s">
        <v>1262</v>
      </c>
      <c r="C162" s="21"/>
      <c r="D162" s="27" t="s">
        <v>1263</v>
      </c>
      <c r="E162" s="28" t="s">
        <v>56</v>
      </c>
      <c r="F162" s="25">
        <v>2</v>
      </c>
      <c r="G162" s="25">
        <v>3210</v>
      </c>
      <c r="H162" s="26">
        <f t="shared" si="2"/>
        <v>6420</v>
      </c>
    </row>
    <row r="163" spans="1:8" ht="47.25">
      <c r="A163" s="29" t="s">
        <v>592</v>
      </c>
      <c r="B163" s="27" t="s">
        <v>1260</v>
      </c>
      <c r="C163" s="21"/>
      <c r="D163" s="21"/>
      <c r="E163" s="28" t="s">
        <v>56</v>
      </c>
      <c r="F163" s="25">
        <v>1</v>
      </c>
      <c r="G163" s="25">
        <v>1070</v>
      </c>
      <c r="H163" s="26">
        <f t="shared" si="2"/>
        <v>1070</v>
      </c>
    </row>
    <row r="164" spans="1:8" ht="31.5">
      <c r="A164" s="29" t="s">
        <v>595</v>
      </c>
      <c r="B164" s="27" t="s">
        <v>1264</v>
      </c>
      <c r="C164" s="21"/>
      <c r="D164" s="27" t="s">
        <v>1265</v>
      </c>
      <c r="E164" s="28" t="s">
        <v>56</v>
      </c>
      <c r="F164" s="25">
        <v>100</v>
      </c>
      <c r="G164" s="25">
        <v>53.5</v>
      </c>
      <c r="H164" s="26">
        <f t="shared" si="2"/>
        <v>5350</v>
      </c>
    </row>
    <row r="165" spans="1:8" ht="15.75">
      <c r="A165" s="29" t="s">
        <v>599</v>
      </c>
      <c r="B165" s="27" t="s">
        <v>1266</v>
      </c>
      <c r="C165" s="21"/>
      <c r="D165" s="27"/>
      <c r="E165" s="28" t="s">
        <v>56</v>
      </c>
      <c r="F165" s="25">
        <v>500</v>
      </c>
      <c r="G165" s="25">
        <v>5.35</v>
      </c>
      <c r="H165" s="26">
        <f t="shared" si="2"/>
        <v>2675</v>
      </c>
    </row>
    <row r="166" spans="1:8" ht="31.5">
      <c r="A166" s="29" t="s">
        <v>603</v>
      </c>
      <c r="B166" s="27" t="s">
        <v>1267</v>
      </c>
      <c r="C166" s="21"/>
      <c r="D166" s="21" t="s">
        <v>1268</v>
      </c>
      <c r="E166" s="28" t="s">
        <v>56</v>
      </c>
      <c r="F166" s="25">
        <v>5</v>
      </c>
      <c r="G166" s="25">
        <v>700</v>
      </c>
      <c r="H166" s="26">
        <f t="shared" si="2"/>
        <v>3500</v>
      </c>
    </row>
    <row r="167" spans="1:8" ht="31.5">
      <c r="A167" s="29" t="s">
        <v>607</v>
      </c>
      <c r="B167" s="27" t="s">
        <v>1269</v>
      </c>
      <c r="C167" s="21" t="s">
        <v>1269</v>
      </c>
      <c r="D167" s="27"/>
      <c r="E167" s="28" t="s">
        <v>56</v>
      </c>
      <c r="F167" s="25">
        <v>50</v>
      </c>
      <c r="G167" s="25">
        <v>1500</v>
      </c>
      <c r="H167" s="26">
        <f t="shared" si="2"/>
        <v>75000</v>
      </c>
    </row>
    <row r="168" spans="1:8" ht="31.5">
      <c r="A168" s="29" t="s">
        <v>611</v>
      </c>
      <c r="B168" s="27" t="s">
        <v>1270</v>
      </c>
      <c r="C168" s="21" t="s">
        <v>1270</v>
      </c>
      <c r="D168" s="27"/>
      <c r="E168" s="28" t="s">
        <v>56</v>
      </c>
      <c r="F168" s="25">
        <v>50</v>
      </c>
      <c r="G168" s="25">
        <v>460</v>
      </c>
      <c r="H168" s="26">
        <f t="shared" si="2"/>
        <v>23000</v>
      </c>
    </row>
    <row r="169" spans="1:8" ht="63">
      <c r="A169" s="29" t="s">
        <v>615</v>
      </c>
      <c r="B169" s="27" t="s">
        <v>1271</v>
      </c>
      <c r="C169" s="21"/>
      <c r="D169" s="27" t="s">
        <v>1272</v>
      </c>
      <c r="E169" s="28" t="s">
        <v>56</v>
      </c>
      <c r="F169" s="25">
        <v>100</v>
      </c>
      <c r="G169" s="25">
        <v>909.5</v>
      </c>
      <c r="H169" s="26">
        <f t="shared" si="2"/>
        <v>90950</v>
      </c>
    </row>
    <row r="170" spans="1:8" ht="267.75">
      <c r="A170" s="29" t="s">
        <v>618</v>
      </c>
      <c r="B170" s="45" t="s">
        <v>1414</v>
      </c>
      <c r="C170" s="46" t="s">
        <v>1415</v>
      </c>
      <c r="D170" s="43"/>
      <c r="E170" s="41" t="s">
        <v>56</v>
      </c>
      <c r="F170" s="41">
        <v>1500</v>
      </c>
      <c r="G170" s="42">
        <v>150</v>
      </c>
      <c r="H170" s="26">
        <f t="shared" si="2"/>
        <v>225000</v>
      </c>
    </row>
    <row r="171" spans="1:8" ht="110.25">
      <c r="A171" s="29" t="s">
        <v>621</v>
      </c>
      <c r="B171" s="12" t="s">
        <v>1044</v>
      </c>
      <c r="C171" s="12" t="s">
        <v>1045</v>
      </c>
      <c r="D171" s="12" t="s">
        <v>1046</v>
      </c>
      <c r="E171" s="13" t="s">
        <v>100</v>
      </c>
      <c r="F171" s="25">
        <v>50</v>
      </c>
      <c r="G171" s="25">
        <v>298.58</v>
      </c>
      <c r="H171" s="26">
        <f t="shared" si="2"/>
        <v>14929</v>
      </c>
    </row>
    <row r="172" spans="1:8" ht="31.5">
      <c r="A172" s="29" t="s">
        <v>625</v>
      </c>
      <c r="B172" s="27" t="s">
        <v>1273</v>
      </c>
      <c r="C172" s="21"/>
      <c r="D172" s="27"/>
      <c r="E172" s="28" t="s">
        <v>56</v>
      </c>
      <c r="F172" s="25">
        <v>30</v>
      </c>
      <c r="G172" s="25">
        <v>342.4</v>
      </c>
      <c r="H172" s="26">
        <f t="shared" si="2"/>
        <v>10272</v>
      </c>
    </row>
    <row r="173" spans="1:8" ht="31.5">
      <c r="A173" s="29" t="s">
        <v>628</v>
      </c>
      <c r="B173" s="27" t="s">
        <v>1274</v>
      </c>
      <c r="C173" s="21"/>
      <c r="D173" s="27" t="s">
        <v>777</v>
      </c>
      <c r="E173" s="28" t="s">
        <v>56</v>
      </c>
      <c r="F173" s="25">
        <v>50</v>
      </c>
      <c r="G173" s="25">
        <v>3531</v>
      </c>
      <c r="H173" s="26">
        <f t="shared" si="2"/>
        <v>176550</v>
      </c>
    </row>
    <row r="174" spans="1:8" ht="31.5">
      <c r="A174" s="29" t="s">
        <v>630</v>
      </c>
      <c r="B174" s="21" t="s">
        <v>1275</v>
      </c>
      <c r="C174" s="21"/>
      <c r="D174" s="27" t="s">
        <v>1276</v>
      </c>
      <c r="E174" s="28" t="s">
        <v>56</v>
      </c>
      <c r="F174" s="25">
        <v>10</v>
      </c>
      <c r="G174" s="25">
        <v>481.5</v>
      </c>
      <c r="H174" s="26">
        <f t="shared" si="2"/>
        <v>4815</v>
      </c>
    </row>
    <row r="175" spans="1:8" ht="31.5">
      <c r="A175" s="29" t="s">
        <v>634</v>
      </c>
      <c r="B175" s="21" t="s">
        <v>1275</v>
      </c>
      <c r="C175" s="37"/>
      <c r="D175" s="38" t="s">
        <v>1277</v>
      </c>
      <c r="E175" s="39" t="s">
        <v>56</v>
      </c>
      <c r="F175" s="25">
        <v>10</v>
      </c>
      <c r="G175" s="25">
        <v>481.5</v>
      </c>
      <c r="H175" s="26">
        <f t="shared" si="2"/>
        <v>4815</v>
      </c>
    </row>
    <row r="176" spans="1:8" ht="31.5">
      <c r="A176" s="29" t="s">
        <v>636</v>
      </c>
      <c r="B176" s="21" t="s">
        <v>1278</v>
      </c>
      <c r="C176" s="37"/>
      <c r="D176" s="38" t="s">
        <v>1279</v>
      </c>
      <c r="E176" s="39" t="s">
        <v>1226</v>
      </c>
      <c r="F176" s="25">
        <v>5</v>
      </c>
      <c r="G176" s="25">
        <v>374.5</v>
      </c>
      <c r="H176" s="26">
        <f t="shared" si="2"/>
        <v>1872.5</v>
      </c>
    </row>
    <row r="177" spans="1:8" ht="31.5">
      <c r="A177" s="29" t="s">
        <v>638</v>
      </c>
      <c r="B177" s="21" t="s">
        <v>1278</v>
      </c>
      <c r="C177" s="37"/>
      <c r="D177" s="38" t="s">
        <v>1280</v>
      </c>
      <c r="E177" s="39" t="s">
        <v>1226</v>
      </c>
      <c r="F177" s="25">
        <v>5</v>
      </c>
      <c r="G177" s="25">
        <v>374.5</v>
      </c>
      <c r="H177" s="26">
        <f t="shared" si="2"/>
        <v>1872.5</v>
      </c>
    </row>
    <row r="178" spans="1:8" ht="31.5">
      <c r="A178" s="29" t="s">
        <v>642</v>
      </c>
      <c r="B178" s="21" t="s">
        <v>1278</v>
      </c>
      <c r="C178" s="37"/>
      <c r="D178" s="38" t="s">
        <v>1281</v>
      </c>
      <c r="E178" s="39" t="s">
        <v>100</v>
      </c>
      <c r="F178" s="25">
        <v>10</v>
      </c>
      <c r="G178" s="25">
        <v>3531</v>
      </c>
      <c r="H178" s="26">
        <f t="shared" si="2"/>
        <v>35310</v>
      </c>
    </row>
    <row r="179" spans="1:8" ht="31.5">
      <c r="A179" s="29" t="s">
        <v>646</v>
      </c>
      <c r="B179" s="21" t="s">
        <v>1278</v>
      </c>
      <c r="C179" s="37"/>
      <c r="D179" s="38" t="s">
        <v>1282</v>
      </c>
      <c r="E179" s="39" t="s">
        <v>100</v>
      </c>
      <c r="F179" s="25">
        <v>10</v>
      </c>
      <c r="G179" s="25">
        <v>4708</v>
      </c>
      <c r="H179" s="26">
        <f t="shared" si="2"/>
        <v>47080</v>
      </c>
    </row>
    <row r="180" spans="1:8" ht="31.5">
      <c r="A180" s="29" t="s">
        <v>650</v>
      </c>
      <c r="B180" s="21" t="s">
        <v>1278</v>
      </c>
      <c r="C180" s="37"/>
      <c r="D180" s="38" t="s">
        <v>1283</v>
      </c>
      <c r="E180" s="39" t="s">
        <v>100</v>
      </c>
      <c r="F180" s="25">
        <v>10</v>
      </c>
      <c r="G180" s="25">
        <v>5885</v>
      </c>
      <c r="H180" s="26">
        <f t="shared" si="2"/>
        <v>58850</v>
      </c>
    </row>
    <row r="181" spans="1:8" ht="31.5">
      <c r="A181" s="29" t="s">
        <v>654</v>
      </c>
      <c r="B181" s="21" t="s">
        <v>1278</v>
      </c>
      <c r="C181" s="37"/>
      <c r="D181" s="38" t="s">
        <v>1284</v>
      </c>
      <c r="E181" s="39" t="s">
        <v>100</v>
      </c>
      <c r="F181" s="25">
        <v>10</v>
      </c>
      <c r="G181" s="25">
        <v>8560</v>
      </c>
      <c r="H181" s="26">
        <f t="shared" si="2"/>
        <v>85600</v>
      </c>
    </row>
    <row r="182" spans="1:8" ht="47.25">
      <c r="A182" s="29" t="s">
        <v>658</v>
      </c>
      <c r="B182" s="21" t="s">
        <v>1285</v>
      </c>
      <c r="C182" s="37"/>
      <c r="D182" s="38" t="s">
        <v>1286</v>
      </c>
      <c r="E182" s="39" t="s">
        <v>1226</v>
      </c>
      <c r="F182" s="25">
        <v>5</v>
      </c>
      <c r="G182" s="25">
        <v>374.5</v>
      </c>
      <c r="H182" s="26">
        <f t="shared" si="2"/>
        <v>1872.5</v>
      </c>
    </row>
    <row r="183" spans="1:8" ht="15.75">
      <c r="A183" s="29" t="s">
        <v>661</v>
      </c>
      <c r="B183" s="27" t="s">
        <v>1344</v>
      </c>
      <c r="C183" s="21"/>
      <c r="D183" s="21"/>
      <c r="E183" s="28" t="s">
        <v>56</v>
      </c>
      <c r="F183" s="25">
        <v>3</v>
      </c>
      <c r="G183" s="25">
        <v>2461</v>
      </c>
      <c r="H183" s="26">
        <f t="shared" si="2"/>
        <v>7383</v>
      </c>
    </row>
    <row r="184" spans="1:8" ht="15.75">
      <c r="A184" s="29" t="s">
        <v>665</v>
      </c>
      <c r="B184" s="27" t="s">
        <v>1411</v>
      </c>
      <c r="C184" s="21"/>
      <c r="D184" s="27" t="s">
        <v>1406</v>
      </c>
      <c r="E184" s="28" t="s">
        <v>1407</v>
      </c>
      <c r="F184" s="25">
        <v>4</v>
      </c>
      <c r="G184" s="25">
        <v>13910</v>
      </c>
      <c r="H184" s="26">
        <f t="shared" si="2"/>
        <v>55640</v>
      </c>
    </row>
    <row r="185" spans="1:8" ht="63">
      <c r="A185" s="29" t="s">
        <v>669</v>
      </c>
      <c r="B185" s="21" t="s">
        <v>1371</v>
      </c>
      <c r="C185" s="21"/>
      <c r="D185" s="21" t="s">
        <v>1372</v>
      </c>
      <c r="E185" s="28" t="s">
        <v>1031</v>
      </c>
      <c r="F185" s="25">
        <v>10</v>
      </c>
      <c r="G185" s="25">
        <v>69.55</v>
      </c>
      <c r="H185" s="26">
        <f t="shared" si="2"/>
        <v>695.5</v>
      </c>
    </row>
    <row r="186" spans="1:8" ht="15.75">
      <c r="A186" s="29" t="s">
        <v>673</v>
      </c>
      <c r="B186" s="27" t="s">
        <v>1345</v>
      </c>
      <c r="C186" s="27"/>
      <c r="D186" s="27" t="s">
        <v>17</v>
      </c>
      <c r="E186" s="28" t="s">
        <v>56</v>
      </c>
      <c r="F186" s="25">
        <v>3</v>
      </c>
      <c r="G186" s="23">
        <v>1926</v>
      </c>
      <c r="H186" s="26">
        <f t="shared" si="2"/>
        <v>5778</v>
      </c>
    </row>
    <row r="187" spans="1:8" ht="15.75">
      <c r="A187" s="29" t="s">
        <v>675</v>
      </c>
      <c r="B187" s="27" t="s">
        <v>1345</v>
      </c>
      <c r="C187" s="27"/>
      <c r="D187" s="27" t="s">
        <v>1346</v>
      </c>
      <c r="E187" s="28" t="s">
        <v>56</v>
      </c>
      <c r="F187" s="25">
        <v>5</v>
      </c>
      <c r="G187" s="23">
        <v>1070</v>
      </c>
      <c r="H187" s="26">
        <f t="shared" si="2"/>
        <v>5350</v>
      </c>
    </row>
    <row r="188" spans="1:8" ht="15.75">
      <c r="A188" s="29" t="s">
        <v>679</v>
      </c>
      <c r="B188" s="21" t="s">
        <v>1347</v>
      </c>
      <c r="C188" s="27"/>
      <c r="D188" s="27" t="s">
        <v>1348</v>
      </c>
      <c r="E188" s="28" t="s">
        <v>56</v>
      </c>
      <c r="F188" s="25">
        <v>3</v>
      </c>
      <c r="G188" s="23">
        <v>588.5</v>
      </c>
      <c r="H188" s="26">
        <f t="shared" si="2"/>
        <v>1765.5</v>
      </c>
    </row>
    <row r="189" spans="1:8" ht="31.5">
      <c r="A189" s="29" t="s">
        <v>683</v>
      </c>
      <c r="B189" s="27" t="s">
        <v>1287</v>
      </c>
      <c r="C189" s="21"/>
      <c r="D189" s="27" t="s">
        <v>1288</v>
      </c>
      <c r="E189" s="28" t="s">
        <v>56</v>
      </c>
      <c r="F189" s="25">
        <v>500</v>
      </c>
      <c r="G189" s="25">
        <v>42.8</v>
      </c>
      <c r="H189" s="26">
        <f t="shared" si="2"/>
        <v>21400</v>
      </c>
    </row>
    <row r="190" spans="1:8" ht="31.5">
      <c r="A190" s="29" t="s">
        <v>685</v>
      </c>
      <c r="B190" s="21" t="s">
        <v>1376</v>
      </c>
      <c r="C190" s="21"/>
      <c r="D190" s="21" t="s">
        <v>1377</v>
      </c>
      <c r="E190" s="28" t="s">
        <v>59</v>
      </c>
      <c r="F190" s="25">
        <v>30</v>
      </c>
      <c r="G190" s="25">
        <v>139.1</v>
      </c>
      <c r="H190" s="26">
        <f t="shared" si="2"/>
        <v>4173</v>
      </c>
    </row>
    <row r="191" spans="1:8" ht="31.5">
      <c r="A191" s="29" t="s">
        <v>688</v>
      </c>
      <c r="B191" s="21" t="s">
        <v>1376</v>
      </c>
      <c r="C191" s="21"/>
      <c r="D191" s="21" t="s">
        <v>1378</v>
      </c>
      <c r="E191" s="28" t="s">
        <v>59</v>
      </c>
      <c r="F191" s="25">
        <v>30</v>
      </c>
      <c r="G191" s="25">
        <v>139.1</v>
      </c>
      <c r="H191" s="26">
        <f t="shared" si="2"/>
        <v>4173</v>
      </c>
    </row>
    <row r="192" spans="1:8" ht="31.5">
      <c r="A192" s="29" t="s">
        <v>692</v>
      </c>
      <c r="B192" s="21" t="s">
        <v>1376</v>
      </c>
      <c r="C192" s="21"/>
      <c r="D192" s="21" t="s">
        <v>1379</v>
      </c>
      <c r="E192" s="28" t="s">
        <v>59</v>
      </c>
      <c r="F192" s="25">
        <v>30</v>
      </c>
      <c r="G192" s="25">
        <v>139.1</v>
      </c>
      <c r="H192" s="26">
        <f t="shared" si="2"/>
        <v>4173</v>
      </c>
    </row>
    <row r="193" spans="1:8" ht="31.5">
      <c r="A193" s="29" t="s">
        <v>696</v>
      </c>
      <c r="B193" s="21" t="s">
        <v>1376</v>
      </c>
      <c r="C193" s="21"/>
      <c r="D193" s="21" t="s">
        <v>1380</v>
      </c>
      <c r="E193" s="28" t="s">
        <v>59</v>
      </c>
      <c r="F193" s="25">
        <v>30</v>
      </c>
      <c r="G193" s="25">
        <v>139.1</v>
      </c>
      <c r="H193" s="26">
        <f t="shared" si="2"/>
        <v>4173</v>
      </c>
    </row>
    <row r="194" spans="1:8" ht="78.75">
      <c r="A194" s="29" t="s">
        <v>701</v>
      </c>
      <c r="B194" s="27" t="s">
        <v>1373</v>
      </c>
      <c r="C194" s="21"/>
      <c r="D194" s="27" t="s">
        <v>1374</v>
      </c>
      <c r="E194" s="28" t="s">
        <v>1375</v>
      </c>
      <c r="F194" s="25">
        <v>100</v>
      </c>
      <c r="G194" s="25">
        <v>770.4</v>
      </c>
      <c r="H194" s="26">
        <f t="shared" si="2"/>
        <v>77040</v>
      </c>
    </row>
    <row r="195" spans="1:8" ht="15.75">
      <c r="A195" s="29" t="s">
        <v>705</v>
      </c>
      <c r="B195" s="27" t="s">
        <v>1289</v>
      </c>
      <c r="C195" s="21"/>
      <c r="D195" s="27" t="s">
        <v>1290</v>
      </c>
      <c r="E195" s="28" t="s">
        <v>56</v>
      </c>
      <c r="F195" s="25">
        <v>2</v>
      </c>
      <c r="G195" s="25">
        <v>4280</v>
      </c>
      <c r="H195" s="26">
        <f t="shared" si="2"/>
        <v>8560</v>
      </c>
    </row>
    <row r="196" spans="1:8" ht="110.25">
      <c r="A196" s="29" t="s">
        <v>707</v>
      </c>
      <c r="B196" s="27" t="s">
        <v>1291</v>
      </c>
      <c r="C196" s="21"/>
      <c r="D196" s="27" t="s">
        <v>1292</v>
      </c>
      <c r="E196" s="28" t="s">
        <v>1293</v>
      </c>
      <c r="F196" s="25">
        <v>1</v>
      </c>
      <c r="G196" s="25">
        <v>48150</v>
      </c>
      <c r="H196" s="26">
        <f t="shared" ref="H196:H207" si="3">G196*F196</f>
        <v>48150</v>
      </c>
    </row>
    <row r="197" spans="1:8" ht="31.5">
      <c r="A197" s="29" t="s">
        <v>710</v>
      </c>
      <c r="B197" s="27" t="s">
        <v>1294</v>
      </c>
      <c r="C197" s="21"/>
      <c r="D197" s="21" t="s">
        <v>1295</v>
      </c>
      <c r="E197" s="28" t="s">
        <v>56</v>
      </c>
      <c r="F197" s="25">
        <v>50</v>
      </c>
      <c r="G197" s="25">
        <v>856</v>
      </c>
      <c r="H197" s="26">
        <f t="shared" si="3"/>
        <v>42800</v>
      </c>
    </row>
    <row r="198" spans="1:8" ht="126">
      <c r="A198" s="29" t="s">
        <v>713</v>
      </c>
      <c r="B198" s="12" t="s">
        <v>1119</v>
      </c>
      <c r="C198" s="12" t="s">
        <v>1120</v>
      </c>
      <c r="D198" s="12" t="s">
        <v>1121</v>
      </c>
      <c r="E198" s="13" t="s">
        <v>56</v>
      </c>
      <c r="F198" s="25">
        <v>1000</v>
      </c>
      <c r="G198" s="25">
        <v>46.03</v>
      </c>
      <c r="H198" s="26">
        <f t="shared" si="3"/>
        <v>46030</v>
      </c>
    </row>
    <row r="199" spans="1:8" ht="110.25">
      <c r="A199" s="29" t="s">
        <v>716</v>
      </c>
      <c r="B199" s="12" t="s">
        <v>1122</v>
      </c>
      <c r="C199" s="12" t="s">
        <v>1123</v>
      </c>
      <c r="D199" s="12" t="s">
        <v>1124</v>
      </c>
      <c r="E199" s="13" t="s">
        <v>56</v>
      </c>
      <c r="F199" s="25">
        <v>36000</v>
      </c>
      <c r="G199" s="25">
        <v>7.42</v>
      </c>
      <c r="H199" s="26">
        <f t="shared" si="3"/>
        <v>267120</v>
      </c>
    </row>
    <row r="200" spans="1:8" ht="110.25">
      <c r="A200" s="29" t="s">
        <v>718</v>
      </c>
      <c r="B200" s="12" t="s">
        <v>1122</v>
      </c>
      <c r="C200" s="12" t="s">
        <v>1123</v>
      </c>
      <c r="D200" s="12" t="s">
        <v>1125</v>
      </c>
      <c r="E200" s="13" t="s">
        <v>56</v>
      </c>
      <c r="F200" s="25">
        <v>37500</v>
      </c>
      <c r="G200" s="25">
        <v>12.36</v>
      </c>
      <c r="H200" s="26">
        <f t="shared" si="3"/>
        <v>463500</v>
      </c>
    </row>
    <row r="201" spans="1:8" ht="110.25">
      <c r="A201" s="29" t="s">
        <v>721</v>
      </c>
      <c r="B201" s="12" t="s">
        <v>1122</v>
      </c>
      <c r="C201" s="12" t="s">
        <v>1123</v>
      </c>
      <c r="D201" s="12" t="s">
        <v>1126</v>
      </c>
      <c r="E201" s="13" t="s">
        <v>56</v>
      </c>
      <c r="F201" s="25">
        <v>41400</v>
      </c>
      <c r="G201" s="25">
        <v>8.6999999999999993</v>
      </c>
      <c r="H201" s="26">
        <f t="shared" si="3"/>
        <v>360179.99999999994</v>
      </c>
    </row>
    <row r="202" spans="1:8" ht="31.5">
      <c r="A202" s="29" t="s">
        <v>723</v>
      </c>
      <c r="B202" s="21" t="s">
        <v>1296</v>
      </c>
      <c r="C202" s="21"/>
      <c r="D202" s="21" t="s">
        <v>1297</v>
      </c>
      <c r="E202" s="28" t="s">
        <v>56</v>
      </c>
      <c r="F202" s="25">
        <v>1000</v>
      </c>
      <c r="G202" s="25">
        <v>9.6300000000000008</v>
      </c>
      <c r="H202" s="26">
        <f t="shared" si="3"/>
        <v>9630</v>
      </c>
    </row>
    <row r="203" spans="1:8" ht="31.5">
      <c r="A203" s="29" t="s">
        <v>727</v>
      </c>
      <c r="B203" s="21" t="s">
        <v>1298</v>
      </c>
      <c r="C203" s="21"/>
      <c r="D203" s="21"/>
      <c r="E203" s="28" t="s">
        <v>56</v>
      </c>
      <c r="F203" s="25">
        <v>5</v>
      </c>
      <c r="G203" s="25">
        <v>321</v>
      </c>
      <c r="H203" s="26">
        <f t="shared" si="3"/>
        <v>1605</v>
      </c>
    </row>
    <row r="204" spans="1:8" ht="63">
      <c r="A204" s="29" t="s">
        <v>731</v>
      </c>
      <c r="B204" s="27" t="s">
        <v>1396</v>
      </c>
      <c r="C204" s="21" t="s">
        <v>1397</v>
      </c>
      <c r="D204" s="27" t="s">
        <v>1398</v>
      </c>
      <c r="E204" s="28" t="s">
        <v>56</v>
      </c>
      <c r="F204" s="25">
        <v>50</v>
      </c>
      <c r="G204" s="25">
        <v>1551.5</v>
      </c>
      <c r="H204" s="26">
        <f t="shared" si="3"/>
        <v>77575</v>
      </c>
    </row>
    <row r="205" spans="1:8" ht="78.75">
      <c r="A205" s="29" t="s">
        <v>734</v>
      </c>
      <c r="B205" s="27" t="s">
        <v>1399</v>
      </c>
      <c r="C205" s="21" t="s">
        <v>1400</v>
      </c>
      <c r="D205" s="27" t="s">
        <v>1401</v>
      </c>
      <c r="E205" s="28" t="s">
        <v>56</v>
      </c>
      <c r="F205" s="25">
        <v>20</v>
      </c>
      <c r="G205" s="25">
        <v>802.5</v>
      </c>
      <c r="H205" s="26">
        <f t="shared" si="3"/>
        <v>16050</v>
      </c>
    </row>
    <row r="206" spans="1:8" ht="94.5">
      <c r="A206" s="29" t="s">
        <v>738</v>
      </c>
      <c r="B206" s="41" t="s">
        <v>1412</v>
      </c>
      <c r="C206" s="42" t="s">
        <v>1413</v>
      </c>
      <c r="D206" s="43"/>
      <c r="E206" s="44" t="s">
        <v>56</v>
      </c>
      <c r="F206" s="44">
        <v>50</v>
      </c>
      <c r="G206" s="43">
        <v>500</v>
      </c>
      <c r="H206" s="26">
        <f t="shared" si="3"/>
        <v>25000</v>
      </c>
    </row>
    <row r="207" spans="1:8" ht="78.75">
      <c r="A207" s="29" t="s">
        <v>741</v>
      </c>
      <c r="B207" s="29"/>
      <c r="C207" s="12" t="s">
        <v>943</v>
      </c>
      <c r="D207" s="12" t="s">
        <v>944</v>
      </c>
      <c r="E207" s="13" t="s">
        <v>938</v>
      </c>
      <c r="F207" s="25">
        <v>10000</v>
      </c>
      <c r="G207" s="25">
        <v>40.39</v>
      </c>
      <c r="H207" s="26">
        <f t="shared" si="3"/>
        <v>403900</v>
      </c>
    </row>
    <row r="208" spans="1:8" ht="15.75">
      <c r="A208" s="29"/>
      <c r="B208" s="48" t="s">
        <v>74</v>
      </c>
      <c r="C208" s="47"/>
      <c r="D208" s="43"/>
      <c r="E208" s="43"/>
      <c r="F208" s="43"/>
      <c r="G208" s="43"/>
      <c r="H208" s="49">
        <f>SUM(H4:H207)</f>
        <v>15719911.060000002</v>
      </c>
    </row>
    <row r="209" spans="1:8">
      <c r="A209" s="30"/>
      <c r="B209" s="30"/>
      <c r="C209" s="30"/>
      <c r="D209" s="30"/>
      <c r="E209" s="30"/>
      <c r="F209" s="30"/>
      <c r="G209" s="30"/>
      <c r="H209" s="30"/>
    </row>
    <row r="210" spans="1:8" ht="15.75">
      <c r="A210" s="160" t="s">
        <v>75</v>
      </c>
      <c r="B210" s="160"/>
      <c r="C210" s="160"/>
      <c r="D210" s="160"/>
      <c r="E210" s="160"/>
      <c r="F210" s="160"/>
      <c r="G210" s="160"/>
      <c r="H210" s="160"/>
    </row>
  </sheetData>
  <protectedRanges>
    <protectedRange sqref="G54" name="Диапазон1_2"/>
    <protectedRange sqref="G55:G56" name="Диапазон1_6"/>
    <protectedRange sqref="G57" name="Диапазон1_7"/>
    <protectedRange sqref="G58:G64" name="Диапазон1_8"/>
    <protectedRange sqref="G65:G82" name="Диапазон1_9"/>
    <protectedRange sqref="G92" name="Диапазон1_10"/>
    <protectedRange sqref="G93:G96" name="Диапазон1_11"/>
    <protectedRange sqref="G97" name="Диапазон1_12"/>
    <protectedRange sqref="G99:G102" name="Диапазон1_13"/>
    <protectedRange sqref="G107" name="Диапазон1_14"/>
    <protectedRange sqref="G110:G113" name="Диапазон1_17"/>
    <protectedRange sqref="G122:G127" name="Диапазон1_19"/>
    <protectedRange sqref="G128" name="Диапазон1_20"/>
    <protectedRange sqref="G132:G140" name="Диапазон1_21"/>
    <protectedRange sqref="G141:G143" name="Диапазон1_22"/>
    <protectedRange sqref="G144" name="Диапазон1_23"/>
    <protectedRange sqref="G145:G146" name="Диапазон1_25"/>
    <protectedRange sqref="G201:G202" name="Диапазон1_32"/>
    <protectedRange sqref="G153" name="Диапазон1_50"/>
    <protectedRange sqref="G154" name="Диапазон1_52"/>
    <protectedRange sqref="G155" name="Диапазон1_53"/>
    <protectedRange sqref="G159:G161" name="Диапазон1_54"/>
    <protectedRange sqref="G162:G164" name="Диапазон1_55"/>
    <protectedRange sqref="G166:G167" name="Диапазон1_56"/>
    <protectedRange sqref="G168" name="Диапазон1_57"/>
    <protectedRange sqref="G176:G177" name="Диапазон1_58"/>
    <protectedRange sqref="G178:G179" name="Диапазон1_59"/>
    <protectedRange sqref="G180" name="Диапазон1_60"/>
    <protectedRange sqref="G169" name="Диапазон1_61"/>
    <protectedRange sqref="G187:G189" name="Диапазон1_63"/>
    <protectedRange sqref="G181:G186" name="Диапазон1_64"/>
    <protectedRange sqref="G192" name="Диапазон1_65"/>
    <protectedRange sqref="G194:G196" name="Диапазон1_67"/>
  </protectedRanges>
  <sortState ref="B4:H208">
    <sortCondition ref="B4"/>
  </sortState>
  <mergeCells count="2">
    <mergeCell ref="A1:H1"/>
    <mergeCell ref="A210:H210"/>
  </mergeCells>
  <pageMargins left="0" right="0" top="0" bottom="0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0"/>
  <sheetViews>
    <sheetView tabSelected="1" topLeftCell="B94" zoomScaleNormal="100" zoomScaleSheetLayoutView="90" workbookViewId="0">
      <selection activeCell="H53" sqref="H53"/>
    </sheetView>
  </sheetViews>
  <sheetFormatPr defaultRowHeight="15"/>
  <cols>
    <col min="1" max="1" width="6" customWidth="1"/>
    <col min="2" max="3" width="27.42578125" customWidth="1"/>
    <col min="4" max="4" width="27.28515625" customWidth="1"/>
    <col min="7" max="7" width="11.85546875" customWidth="1"/>
    <col min="8" max="8" width="22.140625" customWidth="1"/>
    <col min="9" max="9" width="9.140625" customWidth="1"/>
  </cols>
  <sheetData>
    <row r="1" spans="1:8">
      <c r="A1" s="107"/>
      <c r="B1" s="107"/>
      <c r="C1" s="107"/>
      <c r="D1" s="107"/>
      <c r="E1" s="107"/>
      <c r="F1" s="107"/>
      <c r="G1" s="107"/>
      <c r="H1" s="107"/>
    </row>
    <row r="2" spans="1:8" ht="15.75">
      <c r="A2" s="110">
        <v>2</v>
      </c>
      <c r="B2" s="110"/>
      <c r="C2" s="111"/>
      <c r="D2" s="111"/>
      <c r="E2" s="161" t="s">
        <v>1632</v>
      </c>
      <c r="F2" s="161"/>
      <c r="G2" s="161"/>
      <c r="H2" s="161"/>
    </row>
    <row r="3" spans="1:8" ht="15.75">
      <c r="A3" s="110"/>
      <c r="B3" s="110"/>
      <c r="C3" s="111"/>
      <c r="D3" s="111"/>
      <c r="E3" s="161" t="s">
        <v>1633</v>
      </c>
      <c r="F3" s="161"/>
      <c r="G3" s="161"/>
      <c r="H3" s="161"/>
    </row>
    <row r="4" spans="1:8" ht="15.75">
      <c r="A4" s="110"/>
      <c r="B4" s="110"/>
      <c r="C4" s="111"/>
      <c r="D4" s="111"/>
      <c r="E4" s="161" t="s">
        <v>1634</v>
      </c>
      <c r="F4" s="161"/>
      <c r="G4" s="161"/>
      <c r="H4" s="161"/>
    </row>
    <row r="5" spans="1:8" ht="15.75">
      <c r="A5" s="110"/>
      <c r="B5" s="110"/>
      <c r="C5" s="110"/>
      <c r="D5" s="110"/>
      <c r="E5" s="164" t="s">
        <v>1635</v>
      </c>
      <c r="F5" s="164"/>
      <c r="G5" s="164"/>
      <c r="H5" s="164"/>
    </row>
    <row r="6" spans="1:8" ht="15.75">
      <c r="A6" s="110"/>
      <c r="B6" s="110"/>
      <c r="C6" s="110"/>
      <c r="D6" s="110"/>
      <c r="E6" s="112"/>
      <c r="F6" s="112"/>
      <c r="G6" s="112"/>
      <c r="H6" s="112"/>
    </row>
    <row r="7" spans="1:8">
      <c r="A7" s="163" t="s">
        <v>1662</v>
      </c>
      <c r="B7" s="163"/>
      <c r="C7" s="163"/>
      <c r="D7" s="163"/>
      <c r="E7" s="163"/>
      <c r="F7" s="163"/>
      <c r="G7" s="163"/>
      <c r="H7" s="163"/>
    </row>
    <row r="8" spans="1:8" ht="15.75">
      <c r="A8" s="109"/>
      <c r="B8" s="108"/>
      <c r="C8" s="108"/>
      <c r="D8" s="108"/>
      <c r="E8" s="108"/>
      <c r="F8" s="108"/>
      <c r="G8" s="108"/>
      <c r="H8" s="108"/>
    </row>
    <row r="9" spans="1:8" ht="94.5">
      <c r="A9" s="113"/>
      <c r="B9" s="114" t="s">
        <v>67</v>
      </c>
      <c r="C9" s="114" t="s">
        <v>1644</v>
      </c>
      <c r="D9" s="114" t="s">
        <v>1680</v>
      </c>
      <c r="E9" s="114" t="s">
        <v>70</v>
      </c>
      <c r="F9" s="2" t="s">
        <v>71</v>
      </c>
      <c r="G9" s="3" t="s">
        <v>1678</v>
      </c>
      <c r="H9" s="115" t="s">
        <v>1679</v>
      </c>
    </row>
    <row r="10" spans="1:8" ht="31.5">
      <c r="A10" s="113"/>
      <c r="B10" s="116" t="s">
        <v>1485</v>
      </c>
      <c r="C10" s="114"/>
      <c r="D10" s="114"/>
      <c r="E10" s="114"/>
      <c r="F10" s="2"/>
      <c r="G10" s="3"/>
      <c r="H10" s="115"/>
    </row>
    <row r="11" spans="1:8" ht="31.5">
      <c r="A11" s="21">
        <v>4</v>
      </c>
      <c r="B11" s="103" t="s">
        <v>1599</v>
      </c>
      <c r="C11" s="21" t="s">
        <v>1593</v>
      </c>
      <c r="D11" s="21" t="s">
        <v>1594</v>
      </c>
      <c r="E11" s="21" t="s">
        <v>1487</v>
      </c>
      <c r="F11" s="21">
        <v>10</v>
      </c>
      <c r="G11" s="21">
        <v>180</v>
      </c>
      <c r="H11" s="96">
        <f t="shared" ref="H11:H15" si="0">F11*G11</f>
        <v>1800</v>
      </c>
    </row>
    <row r="12" spans="1:8" ht="15.75">
      <c r="A12" s="21">
        <v>5</v>
      </c>
      <c r="B12" s="101" t="s">
        <v>1600</v>
      </c>
      <c r="C12" s="12" t="s">
        <v>1546</v>
      </c>
      <c r="D12" s="12" t="s">
        <v>1601</v>
      </c>
      <c r="E12" s="12" t="s">
        <v>1544</v>
      </c>
      <c r="F12" s="21">
        <v>200</v>
      </c>
      <c r="G12" s="21">
        <v>480</v>
      </c>
      <c r="H12" s="96">
        <f t="shared" si="0"/>
        <v>96000</v>
      </c>
    </row>
    <row r="13" spans="1:8" ht="15.75">
      <c r="A13" s="21">
        <v>6</v>
      </c>
      <c r="B13" s="12" t="s">
        <v>1547</v>
      </c>
      <c r="C13" s="12" t="s">
        <v>1547</v>
      </c>
      <c r="D13" s="12" t="s">
        <v>1548</v>
      </c>
      <c r="E13" s="12" t="s">
        <v>1544</v>
      </c>
      <c r="F13" s="21">
        <v>300</v>
      </c>
      <c r="G13" s="21">
        <v>325</v>
      </c>
      <c r="H13" s="96">
        <f t="shared" si="0"/>
        <v>97500</v>
      </c>
    </row>
    <row r="14" spans="1:8" ht="15.75">
      <c r="A14" s="118">
        <v>7</v>
      </c>
      <c r="B14" s="21" t="s">
        <v>98</v>
      </c>
      <c r="C14" s="21" t="s">
        <v>98</v>
      </c>
      <c r="D14" s="21" t="s">
        <v>99</v>
      </c>
      <c r="E14" s="21" t="s">
        <v>100</v>
      </c>
      <c r="F14" s="21">
        <v>5</v>
      </c>
      <c r="G14" s="21">
        <v>404.1</v>
      </c>
      <c r="H14" s="96">
        <f t="shared" si="0"/>
        <v>2020.5</v>
      </c>
    </row>
    <row r="15" spans="1:8" ht="15.75">
      <c r="A15" s="21">
        <v>9</v>
      </c>
      <c r="B15" s="21" t="s">
        <v>1620</v>
      </c>
      <c r="C15" s="21" t="s">
        <v>1620</v>
      </c>
      <c r="D15" s="21" t="s">
        <v>1621</v>
      </c>
      <c r="E15" s="21" t="s">
        <v>59</v>
      </c>
      <c r="F15" s="21">
        <v>20</v>
      </c>
      <c r="G15" s="21">
        <v>101.21</v>
      </c>
      <c r="H15" s="96">
        <f t="shared" si="0"/>
        <v>2024.1999999999998</v>
      </c>
    </row>
    <row r="16" spans="1:8" ht="31.5">
      <c r="A16" s="21">
        <v>11</v>
      </c>
      <c r="B16" s="21" t="s">
        <v>1603</v>
      </c>
      <c r="C16" s="119" t="s">
        <v>1602</v>
      </c>
      <c r="D16" s="98" t="s">
        <v>1692</v>
      </c>
      <c r="E16" s="21" t="s">
        <v>181</v>
      </c>
      <c r="F16" s="21">
        <v>5</v>
      </c>
      <c r="G16" s="21">
        <v>200</v>
      </c>
      <c r="H16" s="96">
        <f t="shared" ref="H16:H17" si="1">F16*G16</f>
        <v>1000</v>
      </c>
    </row>
    <row r="17" spans="1:8" ht="15.75">
      <c r="A17" s="21">
        <v>12</v>
      </c>
      <c r="B17" s="21" t="s">
        <v>1649</v>
      </c>
      <c r="C17" s="21" t="s">
        <v>1649</v>
      </c>
      <c r="D17" s="98" t="s">
        <v>1693</v>
      </c>
      <c r="E17" s="21" t="s">
        <v>86</v>
      </c>
      <c r="F17" s="21">
        <v>200</v>
      </c>
      <c r="G17" s="21">
        <v>50</v>
      </c>
      <c r="H17" s="96">
        <f t="shared" si="1"/>
        <v>10000</v>
      </c>
    </row>
    <row r="18" spans="1:8" ht="15.75">
      <c r="A18" s="21">
        <v>13</v>
      </c>
      <c r="B18" s="21" t="s">
        <v>1646</v>
      </c>
      <c r="C18" s="21" t="s">
        <v>1646</v>
      </c>
      <c r="D18" s="98" t="s">
        <v>1647</v>
      </c>
      <c r="E18" s="21" t="s">
        <v>100</v>
      </c>
      <c r="F18" s="21">
        <v>10</v>
      </c>
      <c r="G18" s="21">
        <v>1200</v>
      </c>
      <c r="H18" s="96">
        <v>11000</v>
      </c>
    </row>
    <row r="19" spans="1:8" ht="15.75">
      <c r="A19" s="21">
        <v>14</v>
      </c>
      <c r="B19" s="21" t="s">
        <v>108</v>
      </c>
      <c r="C19" s="21" t="s">
        <v>108</v>
      </c>
      <c r="D19" s="21" t="s">
        <v>109</v>
      </c>
      <c r="E19" s="21" t="s">
        <v>56</v>
      </c>
      <c r="F19" s="21">
        <v>30</v>
      </c>
      <c r="G19" s="21">
        <v>51.98</v>
      </c>
      <c r="H19" s="96">
        <f t="shared" ref="H19:H43" si="2">F19*G19</f>
        <v>1559.3999999999999</v>
      </c>
    </row>
    <row r="20" spans="1:8" ht="47.25">
      <c r="A20" s="21">
        <v>16</v>
      </c>
      <c r="B20" s="12" t="s">
        <v>589</v>
      </c>
      <c r="C20" s="12" t="s">
        <v>590</v>
      </c>
      <c r="D20" s="12" t="s">
        <v>591</v>
      </c>
      <c r="E20" s="12" t="s">
        <v>86</v>
      </c>
      <c r="F20" s="21">
        <v>50</v>
      </c>
      <c r="G20" s="21">
        <v>10</v>
      </c>
      <c r="H20" s="96">
        <f t="shared" si="2"/>
        <v>500</v>
      </c>
    </row>
    <row r="21" spans="1:8" ht="15.75">
      <c r="A21" s="21">
        <v>19</v>
      </c>
      <c r="B21" s="21" t="s">
        <v>112</v>
      </c>
      <c r="C21" s="21" t="s">
        <v>112</v>
      </c>
      <c r="D21" s="21" t="s">
        <v>113</v>
      </c>
      <c r="E21" s="21" t="s">
        <v>59</v>
      </c>
      <c r="F21" s="21">
        <v>500</v>
      </c>
      <c r="G21" s="21">
        <v>23.36</v>
      </c>
      <c r="H21" s="96">
        <f t="shared" si="2"/>
        <v>11680</v>
      </c>
    </row>
    <row r="22" spans="1:8" ht="47.25">
      <c r="A22" s="21">
        <v>21</v>
      </c>
      <c r="B22" s="102" t="s">
        <v>1605</v>
      </c>
      <c r="C22" s="12" t="s">
        <v>1581</v>
      </c>
      <c r="D22" s="108" t="s">
        <v>1604</v>
      </c>
      <c r="E22" s="12" t="s">
        <v>59</v>
      </c>
      <c r="F22" s="7">
        <v>50</v>
      </c>
      <c r="G22" s="7">
        <v>35.5</v>
      </c>
      <c r="H22" s="96">
        <f t="shared" si="2"/>
        <v>1775</v>
      </c>
    </row>
    <row r="23" spans="1:8" ht="31.5">
      <c r="A23" s="21">
        <v>22</v>
      </c>
      <c r="B23" s="12" t="s">
        <v>1462</v>
      </c>
      <c r="C23" s="12" t="s">
        <v>1606</v>
      </c>
      <c r="D23" s="12" t="s">
        <v>1463</v>
      </c>
      <c r="E23" s="12" t="s">
        <v>56</v>
      </c>
      <c r="F23" s="21">
        <v>50</v>
      </c>
      <c r="G23" s="21">
        <v>136.37</v>
      </c>
      <c r="H23" s="96">
        <f t="shared" si="2"/>
        <v>6818.5</v>
      </c>
    </row>
    <row r="24" spans="1:8" ht="15.75">
      <c r="A24" s="21">
        <v>23</v>
      </c>
      <c r="B24" s="94" t="s">
        <v>120</v>
      </c>
      <c r="C24" s="92" t="s">
        <v>121</v>
      </c>
      <c r="D24" s="21" t="s">
        <v>122</v>
      </c>
      <c r="E24" s="21" t="s">
        <v>59</v>
      </c>
      <c r="F24" s="21">
        <v>300</v>
      </c>
      <c r="G24" s="21">
        <v>67.05</v>
      </c>
      <c r="H24" s="96">
        <f t="shared" si="2"/>
        <v>20115</v>
      </c>
    </row>
    <row r="25" spans="1:8" ht="15.75">
      <c r="A25" s="21">
        <v>24</v>
      </c>
      <c r="B25" s="21" t="s">
        <v>126</v>
      </c>
      <c r="C25" s="92" t="s">
        <v>127</v>
      </c>
      <c r="D25" s="21" t="s">
        <v>1607</v>
      </c>
      <c r="E25" s="21" t="s">
        <v>89</v>
      </c>
      <c r="F25" s="21">
        <v>2000</v>
      </c>
      <c r="G25" s="21">
        <v>3</v>
      </c>
      <c r="H25" s="96">
        <f t="shared" si="2"/>
        <v>6000</v>
      </c>
    </row>
    <row r="26" spans="1:8" ht="15.75">
      <c r="A26" s="21">
        <v>25</v>
      </c>
      <c r="B26" s="21" t="s">
        <v>1629</v>
      </c>
      <c r="C26" s="21" t="s">
        <v>1629</v>
      </c>
      <c r="D26" s="21" t="s">
        <v>1630</v>
      </c>
      <c r="E26" s="21" t="s">
        <v>3</v>
      </c>
      <c r="F26" s="21">
        <v>50</v>
      </c>
      <c r="G26" s="21">
        <v>188</v>
      </c>
      <c r="H26" s="96">
        <f t="shared" si="2"/>
        <v>9400</v>
      </c>
    </row>
    <row r="27" spans="1:8" ht="47.25">
      <c r="A27" s="21">
        <v>26</v>
      </c>
      <c r="B27" s="21" t="s">
        <v>132</v>
      </c>
      <c r="C27" s="21" t="s">
        <v>133</v>
      </c>
      <c r="D27" s="21" t="s">
        <v>134</v>
      </c>
      <c r="E27" s="21" t="s">
        <v>3</v>
      </c>
      <c r="F27" s="21">
        <v>5</v>
      </c>
      <c r="G27" s="21">
        <v>1140</v>
      </c>
      <c r="H27" s="96">
        <f t="shared" si="2"/>
        <v>5700</v>
      </c>
    </row>
    <row r="28" spans="1:8" ht="15.75">
      <c r="A28" s="21">
        <v>28</v>
      </c>
      <c r="B28" s="92" t="s">
        <v>140</v>
      </c>
      <c r="C28" s="92" t="s">
        <v>140</v>
      </c>
      <c r="D28" s="21" t="s">
        <v>141</v>
      </c>
      <c r="E28" s="21" t="s">
        <v>142</v>
      </c>
      <c r="F28" s="21">
        <v>25</v>
      </c>
      <c r="G28" s="21">
        <v>750</v>
      </c>
      <c r="H28" s="96">
        <f t="shared" si="2"/>
        <v>18750</v>
      </c>
    </row>
    <row r="29" spans="1:8" ht="15.75">
      <c r="A29" s="21">
        <v>29</v>
      </c>
      <c r="B29" s="12" t="s">
        <v>60</v>
      </c>
      <c r="C29" s="12" t="s">
        <v>61</v>
      </c>
      <c r="D29" s="12" t="s">
        <v>62</v>
      </c>
      <c r="E29" s="12" t="s">
        <v>59</v>
      </c>
      <c r="F29" s="7">
        <v>500</v>
      </c>
      <c r="G29" s="7">
        <v>84.72</v>
      </c>
      <c r="H29" s="96">
        <f t="shared" si="2"/>
        <v>42360</v>
      </c>
    </row>
    <row r="30" spans="1:8" ht="15.75">
      <c r="A30" s="21">
        <v>30</v>
      </c>
      <c r="B30" s="12" t="s">
        <v>639</v>
      </c>
      <c r="C30" s="12" t="s">
        <v>640</v>
      </c>
      <c r="D30" s="12" t="s">
        <v>641</v>
      </c>
      <c r="E30" s="12" t="s">
        <v>86</v>
      </c>
      <c r="F30" s="97">
        <v>100</v>
      </c>
      <c r="G30" s="97">
        <v>2.4700000000000002</v>
      </c>
      <c r="H30" s="96">
        <f t="shared" si="2"/>
        <v>247.00000000000003</v>
      </c>
    </row>
    <row r="31" spans="1:8" ht="15.75">
      <c r="A31" s="21">
        <v>32</v>
      </c>
      <c r="B31" s="21" t="s">
        <v>148</v>
      </c>
      <c r="C31" s="21" t="s">
        <v>149</v>
      </c>
      <c r="D31" s="21" t="s">
        <v>150</v>
      </c>
      <c r="E31" s="21" t="s">
        <v>59</v>
      </c>
      <c r="F31" s="21">
        <v>10</v>
      </c>
      <c r="G31" s="21">
        <v>60.6</v>
      </c>
      <c r="H31" s="96">
        <f t="shared" si="2"/>
        <v>606</v>
      </c>
    </row>
    <row r="32" spans="1:8" ht="15.75">
      <c r="A32" s="21">
        <v>33</v>
      </c>
      <c r="B32" s="21" t="s">
        <v>152</v>
      </c>
      <c r="C32" s="21" t="s">
        <v>153</v>
      </c>
      <c r="D32" s="21" t="s">
        <v>154</v>
      </c>
      <c r="E32" s="21" t="s">
        <v>3</v>
      </c>
      <c r="F32" s="21">
        <v>50</v>
      </c>
      <c r="G32" s="21">
        <v>300</v>
      </c>
      <c r="H32" s="96">
        <f t="shared" si="2"/>
        <v>15000</v>
      </c>
    </row>
    <row r="33" spans="1:8" ht="173.25">
      <c r="A33" s="21">
        <v>35</v>
      </c>
      <c r="B33" s="12" t="s">
        <v>666</v>
      </c>
      <c r="C33" s="12" t="s">
        <v>667</v>
      </c>
      <c r="D33" s="12" t="s">
        <v>668</v>
      </c>
      <c r="E33" s="12" t="s">
        <v>511</v>
      </c>
      <c r="F33" s="21">
        <v>100</v>
      </c>
      <c r="G33" s="21">
        <v>3880</v>
      </c>
      <c r="H33" s="96">
        <f t="shared" si="2"/>
        <v>388000</v>
      </c>
    </row>
    <row r="34" spans="1:8" ht="63">
      <c r="A34" s="21">
        <v>36</v>
      </c>
      <c r="B34" s="12" t="s">
        <v>1095</v>
      </c>
      <c r="C34" s="12" t="s">
        <v>1096</v>
      </c>
      <c r="D34" s="108" t="s">
        <v>1608</v>
      </c>
      <c r="E34" s="12" t="s">
        <v>3</v>
      </c>
      <c r="F34" s="21">
        <v>50</v>
      </c>
      <c r="G34" s="21">
        <v>1800</v>
      </c>
      <c r="H34" s="96">
        <f t="shared" si="2"/>
        <v>90000</v>
      </c>
    </row>
    <row r="35" spans="1:8" ht="15.75">
      <c r="A35" s="21">
        <v>38</v>
      </c>
      <c r="B35" s="21" t="s">
        <v>590</v>
      </c>
      <c r="C35" s="21" t="s">
        <v>590</v>
      </c>
      <c r="D35" s="21" t="s">
        <v>1650</v>
      </c>
      <c r="E35" s="21" t="s">
        <v>59</v>
      </c>
      <c r="F35" s="21">
        <v>25</v>
      </c>
      <c r="G35" s="21">
        <v>130.5</v>
      </c>
      <c r="H35" s="96">
        <f t="shared" si="2"/>
        <v>3262.5</v>
      </c>
    </row>
    <row r="36" spans="1:8" ht="94.5">
      <c r="A36" s="21">
        <v>39</v>
      </c>
      <c r="B36" s="12" t="s">
        <v>1480</v>
      </c>
      <c r="C36" s="12" t="s">
        <v>1480</v>
      </c>
      <c r="D36" s="12" t="s">
        <v>1481</v>
      </c>
      <c r="E36" s="12" t="s">
        <v>100</v>
      </c>
      <c r="F36" s="21">
        <v>5</v>
      </c>
      <c r="G36" s="21">
        <v>180000</v>
      </c>
      <c r="H36" s="96">
        <f t="shared" si="2"/>
        <v>900000</v>
      </c>
    </row>
    <row r="37" spans="1:8" ht="47.25">
      <c r="A37" s="21">
        <v>40</v>
      </c>
      <c r="B37" s="21" t="s">
        <v>162</v>
      </c>
      <c r="C37" s="21" t="s">
        <v>162</v>
      </c>
      <c r="D37" s="21" t="s">
        <v>163</v>
      </c>
      <c r="E37" s="21" t="s">
        <v>59</v>
      </c>
      <c r="F37" s="21">
        <v>50</v>
      </c>
      <c r="G37" s="21">
        <v>72.8</v>
      </c>
      <c r="H37" s="96">
        <f t="shared" si="2"/>
        <v>3640</v>
      </c>
    </row>
    <row r="38" spans="1:8" ht="15.75">
      <c r="A38" s="21">
        <v>41</v>
      </c>
      <c r="B38" s="21" t="s">
        <v>165</v>
      </c>
      <c r="C38" s="21" t="s">
        <v>166</v>
      </c>
      <c r="D38" s="21" t="s">
        <v>167</v>
      </c>
      <c r="E38" s="21" t="s">
        <v>56</v>
      </c>
      <c r="F38" s="21">
        <v>3000</v>
      </c>
      <c r="G38" s="21">
        <v>150</v>
      </c>
      <c r="H38" s="96">
        <f t="shared" si="2"/>
        <v>450000</v>
      </c>
    </row>
    <row r="39" spans="1:8" ht="15.75">
      <c r="A39" s="21">
        <v>42</v>
      </c>
      <c r="B39" s="21" t="s">
        <v>176</v>
      </c>
      <c r="C39" s="21" t="s">
        <v>176</v>
      </c>
      <c r="D39" s="21" t="s">
        <v>1464</v>
      </c>
      <c r="E39" s="21" t="s">
        <v>3</v>
      </c>
      <c r="F39" s="21">
        <v>50</v>
      </c>
      <c r="G39" s="21">
        <v>98.04</v>
      </c>
      <c r="H39" s="96">
        <f t="shared" si="2"/>
        <v>4902</v>
      </c>
    </row>
    <row r="40" spans="1:8" ht="31.5">
      <c r="A40" s="21">
        <v>43</v>
      </c>
      <c r="B40" s="12" t="s">
        <v>703</v>
      </c>
      <c r="C40" s="12" t="s">
        <v>711</v>
      </c>
      <c r="D40" s="12" t="s">
        <v>712</v>
      </c>
      <c r="E40" s="12" t="s">
        <v>86</v>
      </c>
      <c r="F40" s="21">
        <v>50</v>
      </c>
      <c r="G40" s="21">
        <v>2</v>
      </c>
      <c r="H40" s="96">
        <f t="shared" si="2"/>
        <v>100</v>
      </c>
    </row>
    <row r="41" spans="1:8" ht="15.75">
      <c r="A41" s="21">
        <v>44</v>
      </c>
      <c r="B41" s="12" t="s">
        <v>714</v>
      </c>
      <c r="C41" s="12" t="s">
        <v>714</v>
      </c>
      <c r="D41" s="12" t="s">
        <v>1470</v>
      </c>
      <c r="E41" s="12" t="s">
        <v>59</v>
      </c>
      <c r="F41" s="21">
        <v>5000</v>
      </c>
      <c r="G41" s="21">
        <v>43.63</v>
      </c>
      <c r="H41" s="96">
        <f t="shared" si="2"/>
        <v>218150</v>
      </c>
    </row>
    <row r="42" spans="1:8" ht="15.75">
      <c r="A42" s="21">
        <v>45</v>
      </c>
      <c r="B42" s="21" t="s">
        <v>183</v>
      </c>
      <c r="C42" s="21" t="s">
        <v>184</v>
      </c>
      <c r="D42" s="21" t="s">
        <v>1465</v>
      </c>
      <c r="E42" s="21" t="s">
        <v>3</v>
      </c>
      <c r="F42" s="21">
        <v>100</v>
      </c>
      <c r="G42" s="21">
        <v>69.09</v>
      </c>
      <c r="H42" s="96">
        <f t="shared" si="2"/>
        <v>6909</v>
      </c>
    </row>
    <row r="43" spans="1:8" ht="15.75">
      <c r="A43" s="21">
        <v>47</v>
      </c>
      <c r="B43" s="21" t="s">
        <v>202</v>
      </c>
      <c r="C43" s="21" t="s">
        <v>202</v>
      </c>
      <c r="D43" s="21" t="s">
        <v>203</v>
      </c>
      <c r="E43" s="21" t="s">
        <v>59</v>
      </c>
      <c r="F43" s="21">
        <v>300</v>
      </c>
      <c r="G43" s="21">
        <v>43.5</v>
      </c>
      <c r="H43" s="96">
        <f t="shared" si="2"/>
        <v>13050</v>
      </c>
    </row>
    <row r="44" spans="1:8" ht="15.75">
      <c r="A44" s="21">
        <v>50</v>
      </c>
      <c r="B44" s="110" t="s">
        <v>1651</v>
      </c>
      <c r="C44" s="110" t="s">
        <v>1651</v>
      </c>
      <c r="D44" s="21" t="s">
        <v>1652</v>
      </c>
      <c r="E44" s="21" t="s">
        <v>100</v>
      </c>
      <c r="F44" s="21">
        <v>5</v>
      </c>
      <c r="G44" s="21">
        <v>1200</v>
      </c>
      <c r="H44" s="21">
        <v>5720</v>
      </c>
    </row>
    <row r="45" spans="1:8" ht="78.75">
      <c r="A45" s="21">
        <v>51</v>
      </c>
      <c r="B45" s="21" t="s">
        <v>179</v>
      </c>
      <c r="C45" s="21" t="s">
        <v>179</v>
      </c>
      <c r="D45" s="101" t="s">
        <v>1609</v>
      </c>
      <c r="E45" s="21" t="s">
        <v>181</v>
      </c>
      <c r="F45" s="21">
        <v>20</v>
      </c>
      <c r="G45" s="21">
        <v>112</v>
      </c>
      <c r="H45" s="96">
        <f t="shared" ref="H45:H49" si="3">F45*G45</f>
        <v>2240</v>
      </c>
    </row>
    <row r="46" spans="1:8" ht="15.75">
      <c r="A46" s="21">
        <v>52</v>
      </c>
      <c r="B46" s="21" t="s">
        <v>218</v>
      </c>
      <c r="C46" s="21" t="s">
        <v>218</v>
      </c>
      <c r="D46" s="21" t="s">
        <v>219</v>
      </c>
      <c r="E46" s="21" t="s">
        <v>3</v>
      </c>
      <c r="F46" s="21">
        <v>100</v>
      </c>
      <c r="G46" s="21">
        <v>480</v>
      </c>
      <c r="H46" s="96">
        <f t="shared" si="3"/>
        <v>48000</v>
      </c>
    </row>
    <row r="47" spans="1:8" ht="15.75">
      <c r="A47" s="21">
        <v>53</v>
      </c>
      <c r="B47" s="21" t="s">
        <v>1466</v>
      </c>
      <c r="C47" s="21" t="s">
        <v>1466</v>
      </c>
      <c r="D47" s="21" t="s">
        <v>1467</v>
      </c>
      <c r="E47" s="21" t="s">
        <v>59</v>
      </c>
      <c r="F47" s="21">
        <v>150</v>
      </c>
      <c r="G47" s="21">
        <v>22.15</v>
      </c>
      <c r="H47" s="96">
        <f t="shared" si="3"/>
        <v>3322.5</v>
      </c>
    </row>
    <row r="48" spans="1:8" ht="47.25">
      <c r="A48" s="21">
        <v>54</v>
      </c>
      <c r="B48" s="21" t="s">
        <v>1610</v>
      </c>
      <c r="C48" s="21" t="s">
        <v>1598</v>
      </c>
      <c r="D48" s="101" t="s">
        <v>1611</v>
      </c>
      <c r="E48" s="21" t="s">
        <v>100</v>
      </c>
      <c r="F48" s="21">
        <v>50</v>
      </c>
      <c r="G48" s="21">
        <v>258.5</v>
      </c>
      <c r="H48" s="96">
        <f t="shared" si="3"/>
        <v>12925</v>
      </c>
    </row>
    <row r="49" spans="1:8" ht="31.5">
      <c r="A49" s="21">
        <v>55</v>
      </c>
      <c r="B49" s="21" t="s">
        <v>223</v>
      </c>
      <c r="C49" s="21" t="s">
        <v>224</v>
      </c>
      <c r="D49" s="21" t="s">
        <v>225</v>
      </c>
      <c r="E49" s="21" t="s">
        <v>86</v>
      </c>
      <c r="F49" s="21">
        <v>200</v>
      </c>
      <c r="G49" s="21">
        <v>15</v>
      </c>
      <c r="H49" s="96">
        <f t="shared" si="3"/>
        <v>3000</v>
      </c>
    </row>
    <row r="50" spans="1:8" ht="15.75">
      <c r="A50" s="21">
        <v>58</v>
      </c>
      <c r="B50" s="21" t="s">
        <v>1582</v>
      </c>
      <c r="C50" s="21" t="s">
        <v>1582</v>
      </c>
      <c r="D50" s="21" t="s">
        <v>1655</v>
      </c>
      <c r="E50" s="21" t="s">
        <v>59</v>
      </c>
      <c r="F50" s="21">
        <v>50</v>
      </c>
      <c r="G50" s="21">
        <v>1200</v>
      </c>
      <c r="H50" s="96">
        <v>58946</v>
      </c>
    </row>
    <row r="51" spans="1:8" ht="15.75">
      <c r="A51" s="21">
        <v>60</v>
      </c>
      <c r="B51" s="12" t="s">
        <v>1612</v>
      </c>
      <c r="C51" s="12" t="s">
        <v>1541</v>
      </c>
      <c r="D51" s="12" t="s">
        <v>1613</v>
      </c>
      <c r="E51" s="12" t="s">
        <v>59</v>
      </c>
      <c r="F51" s="7">
        <v>50</v>
      </c>
      <c r="G51" s="7">
        <v>85.82</v>
      </c>
      <c r="H51" s="96">
        <f t="shared" ref="H51:H69" si="4">F51*G51</f>
        <v>4291</v>
      </c>
    </row>
    <row r="52" spans="1:8" ht="15.75">
      <c r="A52" s="21"/>
      <c r="B52" s="12" t="s">
        <v>257</v>
      </c>
      <c r="C52" s="12" t="s">
        <v>257</v>
      </c>
      <c r="D52" s="12" t="s">
        <v>1691</v>
      </c>
      <c r="E52" s="12" t="s">
        <v>3</v>
      </c>
      <c r="F52" s="7">
        <v>10000</v>
      </c>
      <c r="G52" s="7">
        <v>131</v>
      </c>
      <c r="H52" s="96">
        <f t="shared" si="4"/>
        <v>1310000</v>
      </c>
    </row>
    <row r="53" spans="1:8" ht="63">
      <c r="A53" s="21">
        <v>61</v>
      </c>
      <c r="B53" s="12" t="s">
        <v>1614</v>
      </c>
      <c r="C53" s="12" t="s">
        <v>1550</v>
      </c>
      <c r="D53" s="103" t="s">
        <v>1615</v>
      </c>
      <c r="E53" s="12" t="s">
        <v>1549</v>
      </c>
      <c r="F53" s="7">
        <v>5</v>
      </c>
      <c r="G53" s="7">
        <v>422</v>
      </c>
      <c r="H53" s="96">
        <f t="shared" si="4"/>
        <v>2110</v>
      </c>
    </row>
    <row r="54" spans="1:8" ht="15.75">
      <c r="A54" s="21">
        <v>63</v>
      </c>
      <c r="B54" s="100" t="s">
        <v>1616</v>
      </c>
      <c r="C54" s="100" t="s">
        <v>1616</v>
      </c>
      <c r="D54" s="104" t="s">
        <v>1622</v>
      </c>
      <c r="E54" s="12" t="s">
        <v>86</v>
      </c>
      <c r="F54" s="7">
        <v>100</v>
      </c>
      <c r="G54" s="7">
        <v>8.8000000000000007</v>
      </c>
      <c r="H54" s="96">
        <f t="shared" si="4"/>
        <v>880.00000000000011</v>
      </c>
    </row>
    <row r="55" spans="1:8" ht="31.5">
      <c r="A55" s="21">
        <v>65</v>
      </c>
      <c r="B55" s="12" t="s">
        <v>421</v>
      </c>
      <c r="C55" s="12" t="s">
        <v>422</v>
      </c>
      <c r="D55" s="12" t="s">
        <v>1617</v>
      </c>
      <c r="E55" s="12" t="s">
        <v>1544</v>
      </c>
      <c r="F55" s="7">
        <v>100</v>
      </c>
      <c r="G55" s="7">
        <v>25</v>
      </c>
      <c r="H55" s="96">
        <f t="shared" si="4"/>
        <v>2500</v>
      </c>
    </row>
    <row r="56" spans="1:8" ht="31.5">
      <c r="A56" s="21">
        <v>66</v>
      </c>
      <c r="B56" s="12" t="s">
        <v>1618</v>
      </c>
      <c r="C56" s="12" t="s">
        <v>1552</v>
      </c>
      <c r="D56" s="12" t="s">
        <v>1619</v>
      </c>
      <c r="E56" s="12" t="s">
        <v>1544</v>
      </c>
      <c r="F56" s="7">
        <v>300</v>
      </c>
      <c r="G56" s="7">
        <v>310</v>
      </c>
      <c r="H56" s="96">
        <f t="shared" si="4"/>
        <v>93000</v>
      </c>
    </row>
    <row r="57" spans="1:8" ht="31.5">
      <c r="A57" s="21">
        <v>67</v>
      </c>
      <c r="B57" s="92" t="s">
        <v>1468</v>
      </c>
      <c r="C57" s="21" t="s">
        <v>254</v>
      </c>
      <c r="D57" s="21" t="s">
        <v>255</v>
      </c>
      <c r="E57" s="21" t="s">
        <v>3</v>
      </c>
      <c r="F57" s="21">
        <v>200</v>
      </c>
      <c r="G57" s="21">
        <v>300</v>
      </c>
      <c r="H57" s="96">
        <f t="shared" si="4"/>
        <v>60000</v>
      </c>
    </row>
    <row r="58" spans="1:8" ht="31.5">
      <c r="A58" s="21">
        <v>71</v>
      </c>
      <c r="B58" s="21" t="s">
        <v>270</v>
      </c>
      <c r="C58" s="21" t="s">
        <v>271</v>
      </c>
      <c r="D58" s="21" t="s">
        <v>272</v>
      </c>
      <c r="E58" s="21" t="s">
        <v>3</v>
      </c>
      <c r="F58" s="21">
        <v>20</v>
      </c>
      <c r="G58" s="21">
        <v>50</v>
      </c>
      <c r="H58" s="96">
        <f t="shared" si="4"/>
        <v>1000</v>
      </c>
    </row>
    <row r="59" spans="1:8" ht="15.75">
      <c r="A59" s="21">
        <v>73</v>
      </c>
      <c r="B59" s="21" t="s">
        <v>295</v>
      </c>
      <c r="C59" s="21" t="s">
        <v>295</v>
      </c>
      <c r="D59" s="21" t="s">
        <v>296</v>
      </c>
      <c r="E59" s="21" t="s">
        <v>89</v>
      </c>
      <c r="F59" s="21">
        <v>2000</v>
      </c>
      <c r="G59" s="21">
        <v>4</v>
      </c>
      <c r="H59" s="96">
        <f t="shared" si="4"/>
        <v>8000</v>
      </c>
    </row>
    <row r="60" spans="1:8" ht="15.75">
      <c r="A60" s="21">
        <v>75</v>
      </c>
      <c r="B60" s="12" t="s">
        <v>1553</v>
      </c>
      <c r="C60" s="12" t="s">
        <v>1553</v>
      </c>
      <c r="D60" s="12" t="s">
        <v>1624</v>
      </c>
      <c r="E60" s="12" t="s">
        <v>181</v>
      </c>
      <c r="F60" s="21">
        <v>5</v>
      </c>
      <c r="G60" s="21">
        <v>860</v>
      </c>
      <c r="H60" s="96">
        <f t="shared" si="4"/>
        <v>4300</v>
      </c>
    </row>
    <row r="61" spans="1:8" ht="15.75">
      <c r="A61" s="21">
        <v>76</v>
      </c>
      <c r="B61" s="21" t="s">
        <v>298</v>
      </c>
      <c r="C61" s="21" t="s">
        <v>299</v>
      </c>
      <c r="D61" s="21" t="s">
        <v>300</v>
      </c>
      <c r="E61" s="21" t="s">
        <v>142</v>
      </c>
      <c r="F61" s="21">
        <v>150</v>
      </c>
      <c r="G61" s="21">
        <v>120</v>
      </c>
      <c r="H61" s="96">
        <f t="shared" si="4"/>
        <v>18000</v>
      </c>
    </row>
    <row r="62" spans="1:8" ht="15.75">
      <c r="A62" s="21">
        <v>77</v>
      </c>
      <c r="B62" s="92" t="s">
        <v>1648</v>
      </c>
      <c r="C62" s="92" t="s">
        <v>1648</v>
      </c>
      <c r="D62" s="92" t="s">
        <v>1661</v>
      </c>
      <c r="E62" s="21" t="s">
        <v>100</v>
      </c>
      <c r="F62" s="21">
        <v>10</v>
      </c>
      <c r="G62" s="21">
        <v>985</v>
      </c>
      <c r="H62" s="96">
        <f t="shared" si="4"/>
        <v>9850</v>
      </c>
    </row>
    <row r="63" spans="1:8" ht="15.75">
      <c r="A63" s="21">
        <v>79</v>
      </c>
      <c r="B63" s="92" t="s">
        <v>306</v>
      </c>
      <c r="C63" s="92" t="s">
        <v>309</v>
      </c>
      <c r="D63" s="92" t="s">
        <v>310</v>
      </c>
      <c r="E63" s="21" t="s">
        <v>56</v>
      </c>
      <c r="F63" s="21">
        <v>500</v>
      </c>
      <c r="G63" s="21">
        <v>20</v>
      </c>
      <c r="H63" s="96">
        <f t="shared" si="4"/>
        <v>10000</v>
      </c>
    </row>
    <row r="64" spans="1:8" ht="15.75">
      <c r="A64" s="21">
        <v>80</v>
      </c>
      <c r="B64" s="21" t="s">
        <v>306</v>
      </c>
      <c r="C64" s="21" t="s">
        <v>314</v>
      </c>
      <c r="D64" s="21" t="s">
        <v>315</v>
      </c>
      <c r="E64" s="21" t="s">
        <v>56</v>
      </c>
      <c r="F64" s="21">
        <v>500</v>
      </c>
      <c r="G64" s="21">
        <v>20.3</v>
      </c>
      <c r="H64" s="96">
        <f t="shared" si="4"/>
        <v>10150</v>
      </c>
    </row>
    <row r="65" spans="1:8" ht="15.75">
      <c r="A65" s="21">
        <v>81</v>
      </c>
      <c r="B65" s="21" t="s">
        <v>317</v>
      </c>
      <c r="C65" s="21" t="s">
        <v>30</v>
      </c>
      <c r="D65" s="21" t="s">
        <v>1461</v>
      </c>
      <c r="E65" s="21" t="s">
        <v>3</v>
      </c>
      <c r="F65" s="21">
        <v>200</v>
      </c>
      <c r="G65" s="21">
        <v>84.36</v>
      </c>
      <c r="H65" s="96">
        <f t="shared" si="4"/>
        <v>16872</v>
      </c>
    </row>
    <row r="66" spans="1:8" ht="15.75">
      <c r="A66" s="21">
        <v>82</v>
      </c>
      <c r="B66" s="12" t="s">
        <v>1654</v>
      </c>
      <c r="C66" s="12" t="s">
        <v>1654</v>
      </c>
      <c r="D66" s="12" t="s">
        <v>1660</v>
      </c>
      <c r="E66" s="12" t="s">
        <v>100</v>
      </c>
      <c r="F66" s="21">
        <v>4</v>
      </c>
      <c r="G66" s="21">
        <v>780</v>
      </c>
      <c r="H66" s="96">
        <f t="shared" si="4"/>
        <v>3120</v>
      </c>
    </row>
    <row r="67" spans="1:8" ht="15.75">
      <c r="A67" s="21">
        <v>83</v>
      </c>
      <c r="B67" s="92" t="s">
        <v>323</v>
      </c>
      <c r="C67" s="92" t="s">
        <v>324</v>
      </c>
      <c r="D67" s="92" t="s">
        <v>325</v>
      </c>
      <c r="E67" s="21" t="s">
        <v>3</v>
      </c>
      <c r="F67" s="21">
        <v>500</v>
      </c>
      <c r="G67" s="21">
        <v>430</v>
      </c>
      <c r="H67" s="96">
        <f t="shared" si="4"/>
        <v>215000</v>
      </c>
    </row>
    <row r="68" spans="1:8" ht="15.75">
      <c r="A68" s="21">
        <v>85</v>
      </c>
      <c r="B68" s="12" t="s">
        <v>1475</v>
      </c>
      <c r="C68" s="12" t="s">
        <v>1475</v>
      </c>
      <c r="D68" s="12" t="s">
        <v>1476</v>
      </c>
      <c r="E68" s="12" t="s">
        <v>59</v>
      </c>
      <c r="F68" s="7">
        <v>300</v>
      </c>
      <c r="G68" s="7">
        <v>130</v>
      </c>
      <c r="H68" s="96">
        <f t="shared" si="4"/>
        <v>39000</v>
      </c>
    </row>
    <row r="69" spans="1:8" ht="15.75">
      <c r="A69" s="21">
        <v>87</v>
      </c>
      <c r="B69" s="12" t="s">
        <v>1554</v>
      </c>
      <c r="C69" s="12" t="s">
        <v>1554</v>
      </c>
      <c r="D69" s="12" t="s">
        <v>1623</v>
      </c>
      <c r="E69" s="12" t="s">
        <v>181</v>
      </c>
      <c r="F69" s="21">
        <v>5</v>
      </c>
      <c r="G69" s="21">
        <v>250</v>
      </c>
      <c r="H69" s="96">
        <f t="shared" si="4"/>
        <v>1250</v>
      </c>
    </row>
    <row r="70" spans="1:8" ht="15.75">
      <c r="A70" s="21">
        <v>88</v>
      </c>
      <c r="B70" s="12" t="s">
        <v>1595</v>
      </c>
      <c r="C70" s="12" t="s">
        <v>1595</v>
      </c>
      <c r="D70" s="12" t="s">
        <v>1623</v>
      </c>
      <c r="E70" s="12" t="s">
        <v>3</v>
      </c>
      <c r="F70" s="21">
        <v>50</v>
      </c>
      <c r="G70" s="21">
        <v>435</v>
      </c>
      <c r="H70" s="96">
        <f>F70*G70</f>
        <v>21750</v>
      </c>
    </row>
    <row r="71" spans="1:8" ht="15.75">
      <c r="A71" s="21">
        <v>89</v>
      </c>
      <c r="B71" s="12" t="s">
        <v>1636</v>
      </c>
      <c r="C71" s="12" t="s">
        <v>1636</v>
      </c>
      <c r="D71" s="105" t="s">
        <v>1638</v>
      </c>
      <c r="E71" s="12" t="s">
        <v>3</v>
      </c>
      <c r="F71" s="21">
        <v>20</v>
      </c>
      <c r="G71" s="21">
        <v>350</v>
      </c>
      <c r="H71" s="96">
        <f>F71*G71</f>
        <v>7000</v>
      </c>
    </row>
    <row r="72" spans="1:8" ht="47.25">
      <c r="A72" s="21">
        <v>90</v>
      </c>
      <c r="B72" s="21" t="s">
        <v>1473</v>
      </c>
      <c r="C72" s="21" t="s">
        <v>1473</v>
      </c>
      <c r="D72" s="21" t="s">
        <v>1474</v>
      </c>
      <c r="E72" s="21" t="s">
        <v>3</v>
      </c>
      <c r="F72" s="21">
        <v>50</v>
      </c>
      <c r="G72" s="21">
        <v>1550</v>
      </c>
      <c r="H72" s="96">
        <f t="shared" ref="H72:H75" si="5">F72*G72</f>
        <v>77500</v>
      </c>
    </row>
    <row r="73" spans="1:8" ht="15.75">
      <c r="A73" s="21">
        <v>91</v>
      </c>
      <c r="B73" s="21" t="s">
        <v>1596</v>
      </c>
      <c r="C73" s="21" t="s">
        <v>1596</v>
      </c>
      <c r="D73" s="21" t="s">
        <v>1597</v>
      </c>
      <c r="E73" s="21" t="s">
        <v>100</v>
      </c>
      <c r="F73" s="21">
        <v>10</v>
      </c>
      <c r="G73" s="21">
        <v>1580</v>
      </c>
      <c r="H73" s="96">
        <f t="shared" si="5"/>
        <v>15800</v>
      </c>
    </row>
    <row r="74" spans="1:8" ht="15.75">
      <c r="A74" s="21">
        <v>93</v>
      </c>
      <c r="B74" s="21" t="s">
        <v>360</v>
      </c>
      <c r="C74" s="21" t="s">
        <v>360</v>
      </c>
      <c r="D74" s="21" t="s">
        <v>361</v>
      </c>
      <c r="E74" s="21" t="s">
        <v>59</v>
      </c>
      <c r="F74" s="21">
        <v>50</v>
      </c>
      <c r="G74" s="21">
        <v>460</v>
      </c>
      <c r="H74" s="96">
        <f t="shared" si="5"/>
        <v>23000</v>
      </c>
    </row>
    <row r="75" spans="1:8" ht="15.75">
      <c r="A75" s="21">
        <v>94</v>
      </c>
      <c r="B75" s="92" t="s">
        <v>363</v>
      </c>
      <c r="C75" s="21" t="s">
        <v>364</v>
      </c>
      <c r="D75" s="21" t="s">
        <v>365</v>
      </c>
      <c r="E75" s="21" t="s">
        <v>3</v>
      </c>
      <c r="F75" s="21">
        <v>50</v>
      </c>
      <c r="G75" s="21">
        <v>245</v>
      </c>
      <c r="H75" s="96">
        <f t="shared" si="5"/>
        <v>12250</v>
      </c>
    </row>
    <row r="76" spans="1:8" ht="15.75">
      <c r="A76" s="21">
        <v>95</v>
      </c>
      <c r="B76" s="92" t="s">
        <v>370</v>
      </c>
      <c r="C76" s="92" t="s">
        <v>370</v>
      </c>
      <c r="D76" s="92" t="s">
        <v>371</v>
      </c>
      <c r="E76" s="21" t="s">
        <v>3</v>
      </c>
      <c r="F76" s="21">
        <v>100</v>
      </c>
      <c r="G76" s="21">
        <v>50</v>
      </c>
      <c r="H76" s="96">
        <f t="shared" ref="H76:H100" si="6">F76*G76</f>
        <v>5000</v>
      </c>
    </row>
    <row r="77" spans="1:8" ht="15.75">
      <c r="A77" s="21">
        <v>96</v>
      </c>
      <c r="B77" s="92" t="s">
        <v>370</v>
      </c>
      <c r="C77" s="92" t="s">
        <v>370</v>
      </c>
      <c r="D77" s="92">
        <v>0.96</v>
      </c>
      <c r="E77" s="21" t="s">
        <v>1309</v>
      </c>
      <c r="F77" s="21">
        <v>1423.18</v>
      </c>
      <c r="G77" s="21">
        <v>500</v>
      </c>
      <c r="H77" s="96">
        <f t="shared" si="6"/>
        <v>711590</v>
      </c>
    </row>
    <row r="78" spans="1:8" ht="31.5">
      <c r="A78" s="21">
        <v>97</v>
      </c>
      <c r="B78" s="92" t="s">
        <v>1588</v>
      </c>
      <c r="C78" s="92" t="s">
        <v>1588</v>
      </c>
      <c r="D78" s="92" t="s">
        <v>1589</v>
      </c>
      <c r="E78" s="21" t="s">
        <v>3</v>
      </c>
      <c r="F78" s="21">
        <v>10</v>
      </c>
      <c r="G78" s="21">
        <v>960</v>
      </c>
      <c r="H78" s="96">
        <f t="shared" si="6"/>
        <v>9600</v>
      </c>
    </row>
    <row r="79" spans="1:8" ht="15.75">
      <c r="A79" s="21">
        <v>98</v>
      </c>
      <c r="B79" s="21" t="s">
        <v>375</v>
      </c>
      <c r="C79" s="21" t="s">
        <v>375</v>
      </c>
      <c r="D79" s="21" t="s">
        <v>376</v>
      </c>
      <c r="E79" s="21" t="s">
        <v>3</v>
      </c>
      <c r="F79" s="21">
        <v>50</v>
      </c>
      <c r="G79" s="21">
        <v>2550</v>
      </c>
      <c r="H79" s="96">
        <f t="shared" si="6"/>
        <v>127500</v>
      </c>
    </row>
    <row r="80" spans="1:8" ht="47.25">
      <c r="A80" s="21">
        <v>99</v>
      </c>
      <c r="B80" s="21" t="s">
        <v>1037</v>
      </c>
      <c r="C80" s="12" t="s">
        <v>1586</v>
      </c>
      <c r="D80" s="12" t="s">
        <v>1039</v>
      </c>
      <c r="E80" s="12" t="s">
        <v>3</v>
      </c>
      <c r="F80" s="21">
        <v>100</v>
      </c>
      <c r="G80" s="21">
        <v>1480</v>
      </c>
      <c r="H80" s="96">
        <f t="shared" si="6"/>
        <v>148000</v>
      </c>
    </row>
    <row r="81" spans="1:8" ht="15.75">
      <c r="A81" s="21">
        <v>100</v>
      </c>
      <c r="B81" s="21" t="s">
        <v>378</v>
      </c>
      <c r="C81" s="21" t="s">
        <v>378</v>
      </c>
      <c r="D81" s="21" t="s">
        <v>379</v>
      </c>
      <c r="E81" s="21" t="s">
        <v>59</v>
      </c>
      <c r="F81" s="21">
        <v>200</v>
      </c>
      <c r="G81" s="21">
        <v>19.38</v>
      </c>
      <c r="H81" s="96">
        <f t="shared" si="6"/>
        <v>3876</v>
      </c>
    </row>
    <row r="82" spans="1:8" ht="31.5">
      <c r="A82" s="21">
        <v>103</v>
      </c>
      <c r="B82" s="21" t="s">
        <v>390</v>
      </c>
      <c r="C82" s="21" t="s">
        <v>391</v>
      </c>
      <c r="D82" s="21" t="s">
        <v>392</v>
      </c>
      <c r="E82" s="21" t="s">
        <v>100</v>
      </c>
      <c r="F82" s="21">
        <v>1</v>
      </c>
      <c r="G82" s="21">
        <v>18700</v>
      </c>
      <c r="H82" s="96">
        <f t="shared" si="6"/>
        <v>18700</v>
      </c>
    </row>
    <row r="83" spans="1:8" ht="31.5">
      <c r="A83" s="21">
        <v>104</v>
      </c>
      <c r="B83" s="21" t="s">
        <v>390</v>
      </c>
      <c r="C83" s="21" t="s">
        <v>394</v>
      </c>
      <c r="D83" s="21" t="s">
        <v>395</v>
      </c>
      <c r="E83" s="21" t="s">
        <v>100</v>
      </c>
      <c r="F83" s="21">
        <v>1</v>
      </c>
      <c r="G83" s="21">
        <v>19800</v>
      </c>
      <c r="H83" s="96">
        <f t="shared" si="6"/>
        <v>19800</v>
      </c>
    </row>
    <row r="84" spans="1:8" ht="31.5">
      <c r="A84" s="21">
        <v>105</v>
      </c>
      <c r="B84" s="21" t="s">
        <v>390</v>
      </c>
      <c r="C84" s="21" t="s">
        <v>397</v>
      </c>
      <c r="D84" s="21" t="s">
        <v>392</v>
      </c>
      <c r="E84" s="21" t="s">
        <v>100</v>
      </c>
      <c r="F84" s="21">
        <v>1</v>
      </c>
      <c r="G84" s="21">
        <v>21450</v>
      </c>
      <c r="H84" s="96">
        <f t="shared" si="6"/>
        <v>21450</v>
      </c>
    </row>
    <row r="85" spans="1:8" ht="15.75">
      <c r="A85" s="21">
        <v>106</v>
      </c>
      <c r="B85" s="21" t="s">
        <v>1551</v>
      </c>
      <c r="C85" s="21" t="s">
        <v>1551</v>
      </c>
      <c r="D85" s="21" t="s">
        <v>1625</v>
      </c>
      <c r="E85" s="21" t="s">
        <v>1549</v>
      </c>
      <c r="F85" s="21">
        <v>10</v>
      </c>
      <c r="G85" s="21">
        <v>410</v>
      </c>
      <c r="H85" s="96">
        <f t="shared" si="6"/>
        <v>4100</v>
      </c>
    </row>
    <row r="86" spans="1:8" ht="15.75">
      <c r="A86" s="21">
        <v>107</v>
      </c>
      <c r="B86" s="21" t="s">
        <v>1029</v>
      </c>
      <c r="C86" s="21" t="s">
        <v>1029</v>
      </c>
      <c r="D86" s="21" t="s">
        <v>1626</v>
      </c>
      <c r="E86" s="21" t="s">
        <v>358</v>
      </c>
      <c r="F86" s="21">
        <v>200</v>
      </c>
      <c r="G86" s="21">
        <v>68</v>
      </c>
      <c r="H86" s="96">
        <f t="shared" si="6"/>
        <v>13600</v>
      </c>
    </row>
    <row r="87" spans="1:8" ht="31.5">
      <c r="A87" s="21">
        <v>109</v>
      </c>
      <c r="B87" s="12" t="s">
        <v>1047</v>
      </c>
      <c r="C87" s="12" t="s">
        <v>1048</v>
      </c>
      <c r="D87" s="12" t="s">
        <v>1049</v>
      </c>
      <c r="E87" s="12" t="s">
        <v>59</v>
      </c>
      <c r="F87" s="21">
        <v>2500</v>
      </c>
      <c r="G87" s="21">
        <v>10.98</v>
      </c>
      <c r="H87" s="96">
        <f t="shared" si="6"/>
        <v>27450</v>
      </c>
    </row>
    <row r="88" spans="1:8" ht="15.75">
      <c r="A88" s="21">
        <v>110</v>
      </c>
      <c r="B88" s="12" t="s">
        <v>1645</v>
      </c>
      <c r="C88" s="12" t="s">
        <v>1658</v>
      </c>
      <c r="D88" s="12" t="s">
        <v>1659</v>
      </c>
      <c r="E88" s="12" t="s">
        <v>100</v>
      </c>
      <c r="F88" s="21">
        <v>4</v>
      </c>
      <c r="G88" s="21">
        <v>25250</v>
      </c>
      <c r="H88" s="96">
        <f t="shared" si="6"/>
        <v>101000</v>
      </c>
    </row>
    <row r="89" spans="1:8" ht="15.75">
      <c r="A89" s="21">
        <v>112</v>
      </c>
      <c r="B89" s="21" t="s">
        <v>413</v>
      </c>
      <c r="C89" s="21" t="s">
        <v>413</v>
      </c>
      <c r="D89" s="21" t="s">
        <v>414</v>
      </c>
      <c r="E89" s="21" t="s">
        <v>100</v>
      </c>
      <c r="F89" s="21">
        <v>50</v>
      </c>
      <c r="G89" s="21">
        <v>142</v>
      </c>
      <c r="H89" s="96">
        <f t="shared" si="6"/>
        <v>7100</v>
      </c>
    </row>
    <row r="90" spans="1:8" ht="15.75">
      <c r="A90" s="21">
        <v>113</v>
      </c>
      <c r="B90" s="21" t="s">
        <v>416</v>
      </c>
      <c r="C90" s="21" t="s">
        <v>416</v>
      </c>
      <c r="D90" s="21" t="s">
        <v>414</v>
      </c>
      <c r="E90" s="21" t="s">
        <v>100</v>
      </c>
      <c r="F90" s="21">
        <v>50</v>
      </c>
      <c r="G90" s="21">
        <v>130</v>
      </c>
      <c r="H90" s="96">
        <f t="shared" si="6"/>
        <v>6500</v>
      </c>
    </row>
    <row r="91" spans="1:8" ht="15.75">
      <c r="A91" s="21">
        <v>114</v>
      </c>
      <c r="B91" s="21" t="s">
        <v>418</v>
      </c>
      <c r="C91" s="21" t="s">
        <v>418</v>
      </c>
      <c r="D91" s="21" t="s">
        <v>419</v>
      </c>
      <c r="E91" s="21" t="s">
        <v>59</v>
      </c>
      <c r="F91" s="21">
        <v>1000</v>
      </c>
      <c r="G91" s="21">
        <v>125</v>
      </c>
      <c r="H91" s="96">
        <f t="shared" si="6"/>
        <v>125000</v>
      </c>
    </row>
    <row r="92" spans="1:8" ht="31.5">
      <c r="A92" s="21">
        <v>115</v>
      </c>
      <c r="B92" s="12" t="s">
        <v>57</v>
      </c>
      <c r="C92" s="12" t="s">
        <v>57</v>
      </c>
      <c r="D92" s="12" t="s">
        <v>58</v>
      </c>
      <c r="E92" s="12" t="s">
        <v>59</v>
      </c>
      <c r="F92" s="7">
        <v>200</v>
      </c>
      <c r="G92" s="7">
        <v>95.65</v>
      </c>
      <c r="H92" s="96">
        <f t="shared" si="6"/>
        <v>19130</v>
      </c>
    </row>
    <row r="93" spans="1:8" ht="15.75">
      <c r="A93" s="21">
        <v>116</v>
      </c>
      <c r="B93" s="92" t="s">
        <v>429</v>
      </c>
      <c r="C93" s="92" t="s">
        <v>429</v>
      </c>
      <c r="D93" s="21" t="s">
        <v>430</v>
      </c>
      <c r="E93" s="21" t="s">
        <v>89</v>
      </c>
      <c r="F93" s="21">
        <v>100</v>
      </c>
      <c r="G93" s="21">
        <v>15</v>
      </c>
      <c r="H93" s="96">
        <f t="shared" si="6"/>
        <v>1500</v>
      </c>
    </row>
    <row r="94" spans="1:8" ht="15.75">
      <c r="A94" s="21">
        <v>117</v>
      </c>
      <c r="B94" s="12" t="s">
        <v>1064</v>
      </c>
      <c r="C94" s="12" t="s">
        <v>1064</v>
      </c>
      <c r="D94" s="12" t="s">
        <v>1065</v>
      </c>
      <c r="E94" s="12" t="s">
        <v>86</v>
      </c>
      <c r="F94" s="21">
        <v>3000</v>
      </c>
      <c r="G94" s="21">
        <v>1.9</v>
      </c>
      <c r="H94" s="96">
        <f t="shared" si="6"/>
        <v>5700</v>
      </c>
    </row>
    <row r="95" spans="1:8" ht="47.25">
      <c r="A95" s="21">
        <v>118</v>
      </c>
      <c r="B95" s="21" t="s">
        <v>1471</v>
      </c>
      <c r="C95" s="21" t="s">
        <v>1471</v>
      </c>
      <c r="D95" s="21" t="s">
        <v>1472</v>
      </c>
      <c r="E95" s="21" t="s">
        <v>3</v>
      </c>
      <c r="F95" s="21">
        <v>50</v>
      </c>
      <c r="G95" s="21">
        <v>1520</v>
      </c>
      <c r="H95" s="96">
        <f t="shared" si="6"/>
        <v>76000</v>
      </c>
    </row>
    <row r="96" spans="1:8" ht="15.75">
      <c r="A96" s="21">
        <v>119</v>
      </c>
      <c r="B96" s="21" t="s">
        <v>450</v>
      </c>
      <c r="C96" s="21" t="s">
        <v>451</v>
      </c>
      <c r="D96" s="21" t="s">
        <v>454</v>
      </c>
      <c r="E96" s="21" t="s">
        <v>181</v>
      </c>
      <c r="F96" s="21">
        <v>20</v>
      </c>
      <c r="G96" s="21">
        <v>300</v>
      </c>
      <c r="H96" s="96">
        <f>F96*G96</f>
        <v>6000</v>
      </c>
    </row>
    <row r="97" spans="1:8" ht="15.75">
      <c r="A97" s="21">
        <v>121</v>
      </c>
      <c r="B97" s="21" t="s">
        <v>470</v>
      </c>
      <c r="C97" s="21" t="s">
        <v>470</v>
      </c>
      <c r="D97" s="21" t="s">
        <v>471</v>
      </c>
      <c r="E97" s="21" t="s">
        <v>3</v>
      </c>
      <c r="F97" s="21">
        <v>20</v>
      </c>
      <c r="G97" s="21">
        <v>300</v>
      </c>
      <c r="H97" s="96">
        <f t="shared" si="6"/>
        <v>6000</v>
      </c>
    </row>
    <row r="98" spans="1:8" ht="15.75">
      <c r="A98" s="21">
        <v>122</v>
      </c>
      <c r="B98" s="21" t="s">
        <v>1555</v>
      </c>
      <c r="C98" s="21" t="s">
        <v>1555</v>
      </c>
      <c r="D98" s="21" t="s">
        <v>1627</v>
      </c>
      <c r="E98" s="21" t="s">
        <v>181</v>
      </c>
      <c r="F98" s="21">
        <v>15</v>
      </c>
      <c r="G98" s="21">
        <v>820</v>
      </c>
      <c r="H98" s="96">
        <f t="shared" si="6"/>
        <v>12300</v>
      </c>
    </row>
    <row r="99" spans="1:8" ht="31.5">
      <c r="A99" s="21">
        <v>123</v>
      </c>
      <c r="B99" s="93" t="s">
        <v>1653</v>
      </c>
      <c r="C99" s="12" t="s">
        <v>1656</v>
      </c>
      <c r="D99" s="12" t="s">
        <v>1657</v>
      </c>
      <c r="E99" s="12" t="s">
        <v>59</v>
      </c>
      <c r="F99" s="21">
        <v>50</v>
      </c>
      <c r="G99" s="21">
        <v>4200</v>
      </c>
      <c r="H99" s="96">
        <f t="shared" si="6"/>
        <v>210000</v>
      </c>
    </row>
    <row r="100" spans="1:8" ht="31.5">
      <c r="A100" s="21">
        <v>124</v>
      </c>
      <c r="B100" s="12" t="s">
        <v>483</v>
      </c>
      <c r="C100" s="12" t="s">
        <v>1115</v>
      </c>
      <c r="D100" s="12" t="s">
        <v>1116</v>
      </c>
      <c r="E100" s="12" t="s">
        <v>59</v>
      </c>
      <c r="F100" s="21">
        <v>2000</v>
      </c>
      <c r="G100" s="21">
        <v>600</v>
      </c>
      <c r="H100" s="96">
        <f t="shared" si="6"/>
        <v>1200000</v>
      </c>
    </row>
    <row r="101" spans="1:8" ht="15.75">
      <c r="A101" s="21"/>
      <c r="B101" s="12" t="s">
        <v>74</v>
      </c>
      <c r="C101" s="12"/>
      <c r="D101" s="12"/>
      <c r="E101" s="12"/>
      <c r="F101" s="21"/>
      <c r="G101" s="21"/>
      <c r="H101" s="120">
        <f>SUM(H10:H100)</f>
        <v>7427541.5999999996</v>
      </c>
    </row>
    <row r="102" spans="1:8" ht="15.75">
      <c r="A102" s="21"/>
      <c r="B102" s="106" t="s">
        <v>1545</v>
      </c>
      <c r="C102" s="12"/>
      <c r="D102" s="12"/>
      <c r="E102" s="12"/>
      <c r="F102" s="7"/>
      <c r="G102" s="7"/>
      <c r="H102" s="121"/>
    </row>
    <row r="103" spans="1:8" ht="15.75">
      <c r="A103" s="21">
        <v>2</v>
      </c>
      <c r="B103" s="21" t="s">
        <v>1565</v>
      </c>
      <c r="C103" s="21" t="s">
        <v>1565</v>
      </c>
      <c r="D103" s="21" t="s">
        <v>1628</v>
      </c>
      <c r="E103" s="21" t="s">
        <v>3</v>
      </c>
      <c r="F103" s="21">
        <v>4</v>
      </c>
      <c r="G103" s="21">
        <v>1800</v>
      </c>
      <c r="H103" s="96">
        <v>5820</v>
      </c>
    </row>
    <row r="104" spans="1:8" ht="15.75">
      <c r="A104" s="21">
        <v>3</v>
      </c>
      <c r="B104" s="21" t="s">
        <v>1499</v>
      </c>
      <c r="C104" s="21" t="s">
        <v>1499</v>
      </c>
      <c r="D104" s="21" t="s">
        <v>1499</v>
      </c>
      <c r="E104" s="21" t="s">
        <v>56</v>
      </c>
      <c r="F104" s="21">
        <v>10</v>
      </c>
      <c r="G104" s="21">
        <v>3000</v>
      </c>
      <c r="H104" s="96">
        <f t="shared" ref="H104:H111" si="7">G104*F104</f>
        <v>30000</v>
      </c>
    </row>
    <row r="105" spans="1:8" ht="31.5">
      <c r="A105" s="21">
        <v>5</v>
      </c>
      <c r="B105" s="21" t="s">
        <v>1504</v>
      </c>
      <c r="C105" s="21" t="s">
        <v>1504</v>
      </c>
      <c r="D105" s="21"/>
      <c r="E105" s="21" t="s">
        <v>56</v>
      </c>
      <c r="F105" s="97">
        <v>500</v>
      </c>
      <c r="G105" s="97">
        <v>500</v>
      </c>
      <c r="H105" s="96">
        <f t="shared" si="7"/>
        <v>250000</v>
      </c>
    </row>
    <row r="106" spans="1:8" ht="142.5">
      <c r="A106" s="21">
        <v>6</v>
      </c>
      <c r="B106" s="21" t="s">
        <v>1556</v>
      </c>
      <c r="C106" s="21" t="s">
        <v>1556</v>
      </c>
      <c r="D106" s="122" t="s">
        <v>1663</v>
      </c>
      <c r="E106" s="21" t="s">
        <v>1375</v>
      </c>
      <c r="F106" s="97">
        <v>1</v>
      </c>
      <c r="G106" s="97">
        <v>35000</v>
      </c>
      <c r="H106" s="96">
        <f t="shared" si="7"/>
        <v>35000</v>
      </c>
    </row>
    <row r="107" spans="1:8" ht="31.5">
      <c r="A107" s="21">
        <v>9</v>
      </c>
      <c r="B107" s="21" t="s">
        <v>1479</v>
      </c>
      <c r="C107" s="21" t="s">
        <v>1479</v>
      </c>
      <c r="D107" s="21" t="s">
        <v>1479</v>
      </c>
      <c r="E107" s="21" t="s">
        <v>56</v>
      </c>
      <c r="F107" s="21">
        <v>50</v>
      </c>
      <c r="G107" s="21">
        <v>780</v>
      </c>
      <c r="H107" s="96">
        <f t="shared" si="7"/>
        <v>39000</v>
      </c>
    </row>
    <row r="108" spans="1:8" ht="15.75">
      <c r="A108" s="21">
        <v>10</v>
      </c>
      <c r="B108" s="21" t="s">
        <v>1557</v>
      </c>
      <c r="C108" s="21" t="s">
        <v>1557</v>
      </c>
      <c r="D108" s="21" t="s">
        <v>1631</v>
      </c>
      <c r="E108" s="21" t="s">
        <v>56</v>
      </c>
      <c r="F108" s="21">
        <v>10</v>
      </c>
      <c r="G108" s="21">
        <v>250</v>
      </c>
      <c r="H108" s="96">
        <f t="shared" si="7"/>
        <v>2500</v>
      </c>
    </row>
    <row r="109" spans="1:8" ht="15.75">
      <c r="A109" s="21">
        <v>11</v>
      </c>
      <c r="B109" s="21" t="s">
        <v>1147</v>
      </c>
      <c r="C109" s="21" t="s">
        <v>1147</v>
      </c>
      <c r="D109" s="21" t="s">
        <v>1148</v>
      </c>
      <c r="E109" s="21" t="s">
        <v>100</v>
      </c>
      <c r="F109" s="21">
        <v>200</v>
      </c>
      <c r="G109" s="21">
        <v>50</v>
      </c>
      <c r="H109" s="96">
        <f t="shared" si="7"/>
        <v>10000</v>
      </c>
    </row>
    <row r="110" spans="1:8" ht="47.25">
      <c r="A110" s="21">
        <v>12</v>
      </c>
      <c r="B110" s="21" t="s">
        <v>1590</v>
      </c>
      <c r="C110" s="21" t="s">
        <v>1590</v>
      </c>
      <c r="D110" s="21" t="s">
        <v>1590</v>
      </c>
      <c r="E110" s="21" t="s">
        <v>100</v>
      </c>
      <c r="F110" s="21">
        <v>1</v>
      </c>
      <c r="G110" s="21">
        <v>9800</v>
      </c>
      <c r="H110" s="96">
        <f t="shared" si="7"/>
        <v>9800</v>
      </c>
    </row>
    <row r="111" spans="1:8" ht="31.5">
      <c r="A111" s="21">
        <v>18</v>
      </c>
      <c r="B111" s="21" t="s">
        <v>1558</v>
      </c>
      <c r="C111" s="21" t="s">
        <v>1558</v>
      </c>
      <c r="D111" s="21" t="s">
        <v>1558</v>
      </c>
      <c r="E111" s="21" t="s">
        <v>56</v>
      </c>
      <c r="F111" s="21">
        <v>2</v>
      </c>
      <c r="G111" s="21">
        <v>480</v>
      </c>
      <c r="H111" s="96">
        <f t="shared" si="7"/>
        <v>960</v>
      </c>
    </row>
    <row r="112" spans="1:8" ht="15.75">
      <c r="A112" s="21">
        <v>19</v>
      </c>
      <c r="B112" s="21" t="s">
        <v>1559</v>
      </c>
      <c r="C112" s="21" t="s">
        <v>1559</v>
      </c>
      <c r="D112" s="21" t="s">
        <v>1559</v>
      </c>
      <c r="E112" s="21" t="s">
        <v>56</v>
      </c>
      <c r="F112" s="21">
        <v>2</v>
      </c>
      <c r="G112" s="21">
        <v>480</v>
      </c>
      <c r="H112" s="96">
        <v>600</v>
      </c>
    </row>
    <row r="113" spans="1:8" ht="15.75">
      <c r="A113" s="21">
        <v>20</v>
      </c>
      <c r="B113" s="21" t="s">
        <v>1560</v>
      </c>
      <c r="C113" s="21" t="s">
        <v>1560</v>
      </c>
      <c r="D113" s="21" t="s">
        <v>1560</v>
      </c>
      <c r="E113" s="21" t="s">
        <v>56</v>
      </c>
      <c r="F113" s="21">
        <v>10</v>
      </c>
      <c r="G113" s="21">
        <v>420</v>
      </c>
      <c r="H113" s="96">
        <v>3000</v>
      </c>
    </row>
    <row r="114" spans="1:8" ht="15.75">
      <c r="A114" s="21">
        <v>21</v>
      </c>
      <c r="B114" s="21" t="s">
        <v>1561</v>
      </c>
      <c r="C114" s="21" t="s">
        <v>1561</v>
      </c>
      <c r="D114" s="21" t="s">
        <v>1561</v>
      </c>
      <c r="E114" s="21" t="s">
        <v>56</v>
      </c>
      <c r="F114" s="21">
        <v>5</v>
      </c>
      <c r="G114" s="21">
        <v>450</v>
      </c>
      <c r="H114" s="96">
        <v>1900</v>
      </c>
    </row>
    <row r="115" spans="1:8" ht="47.25">
      <c r="A115" s="21">
        <v>22</v>
      </c>
      <c r="B115" s="21" t="s">
        <v>1478</v>
      </c>
      <c r="C115" s="21" t="s">
        <v>1478</v>
      </c>
      <c r="D115" s="21" t="s">
        <v>1478</v>
      </c>
      <c r="E115" s="21" t="s">
        <v>56</v>
      </c>
      <c r="F115" s="21">
        <v>2</v>
      </c>
      <c r="G115" s="21">
        <v>2440</v>
      </c>
      <c r="H115" s="96">
        <f t="shared" ref="H115:H131" si="8">G115*F115</f>
        <v>4880</v>
      </c>
    </row>
    <row r="116" spans="1:8" ht="31.5">
      <c r="A116" s="21">
        <v>23</v>
      </c>
      <c r="B116" s="21" t="s">
        <v>1166</v>
      </c>
      <c r="C116" s="21" t="s">
        <v>1167</v>
      </c>
      <c r="D116" s="21" t="s">
        <v>1495</v>
      </c>
      <c r="E116" s="21" t="s">
        <v>56</v>
      </c>
      <c r="F116" s="21">
        <v>500</v>
      </c>
      <c r="G116" s="21">
        <v>15</v>
      </c>
      <c r="H116" s="96">
        <f t="shared" si="8"/>
        <v>7500</v>
      </c>
    </row>
    <row r="117" spans="1:8" ht="15.75">
      <c r="A117" s="21">
        <v>24</v>
      </c>
      <c r="B117" s="21" t="s">
        <v>1562</v>
      </c>
      <c r="C117" s="21" t="s">
        <v>1562</v>
      </c>
      <c r="D117" s="21" t="s">
        <v>1562</v>
      </c>
      <c r="E117" s="21" t="s">
        <v>56</v>
      </c>
      <c r="F117" s="21">
        <v>4</v>
      </c>
      <c r="G117" s="21">
        <v>2300</v>
      </c>
      <c r="H117" s="96">
        <f t="shared" si="8"/>
        <v>9200</v>
      </c>
    </row>
    <row r="118" spans="1:8" ht="15.75">
      <c r="A118" s="21">
        <v>25</v>
      </c>
      <c r="B118" s="21" t="s">
        <v>1563</v>
      </c>
      <c r="C118" s="21" t="s">
        <v>1563</v>
      </c>
      <c r="D118" s="21" t="s">
        <v>1563</v>
      </c>
      <c r="E118" s="21" t="s">
        <v>56</v>
      </c>
      <c r="F118" s="21">
        <v>10</v>
      </c>
      <c r="G118" s="21">
        <v>890</v>
      </c>
      <c r="H118" s="96">
        <f t="shared" si="8"/>
        <v>8900</v>
      </c>
    </row>
    <row r="119" spans="1:8" ht="47.25">
      <c r="A119" s="21">
        <v>26</v>
      </c>
      <c r="B119" s="21" t="s">
        <v>1564</v>
      </c>
      <c r="C119" s="21" t="s">
        <v>1564</v>
      </c>
      <c r="D119" s="21" t="s">
        <v>1564</v>
      </c>
      <c r="E119" s="21" t="s">
        <v>56</v>
      </c>
      <c r="F119" s="21">
        <v>2</v>
      </c>
      <c r="G119" s="21">
        <v>2000</v>
      </c>
      <c r="H119" s="96">
        <f t="shared" si="8"/>
        <v>4000</v>
      </c>
    </row>
    <row r="120" spans="1:8" ht="63">
      <c r="A120" s="21">
        <v>33</v>
      </c>
      <c r="B120" s="12" t="s">
        <v>1566</v>
      </c>
      <c r="C120" s="12" t="s">
        <v>1566</v>
      </c>
      <c r="D120" s="12" t="s">
        <v>1566</v>
      </c>
      <c r="E120" s="12" t="s">
        <v>56</v>
      </c>
      <c r="F120" s="97">
        <v>20</v>
      </c>
      <c r="G120" s="97">
        <v>1500</v>
      </c>
      <c r="H120" s="96">
        <f t="shared" si="8"/>
        <v>30000</v>
      </c>
    </row>
    <row r="121" spans="1:8" ht="15.75">
      <c r="A121" s="21">
        <v>35</v>
      </c>
      <c r="B121" s="21" t="s">
        <v>1206</v>
      </c>
      <c r="C121" s="21" t="s">
        <v>1207</v>
      </c>
      <c r="D121" s="21" t="s">
        <v>1567</v>
      </c>
      <c r="E121" s="21" t="s">
        <v>56</v>
      </c>
      <c r="F121" s="21">
        <v>5</v>
      </c>
      <c r="G121" s="21">
        <v>4280</v>
      </c>
      <c r="H121" s="96">
        <f t="shared" si="8"/>
        <v>21400</v>
      </c>
    </row>
    <row r="122" spans="1:8" ht="15.75">
      <c r="A122" s="21">
        <v>36</v>
      </c>
      <c r="B122" s="21" t="s">
        <v>1206</v>
      </c>
      <c r="C122" s="21" t="s">
        <v>1207</v>
      </c>
      <c r="D122" s="21" t="s">
        <v>1568</v>
      </c>
      <c r="E122" s="21" t="s">
        <v>56</v>
      </c>
      <c r="F122" s="21">
        <v>5</v>
      </c>
      <c r="G122" s="21">
        <v>6000</v>
      </c>
      <c r="H122" s="96">
        <f t="shared" si="8"/>
        <v>30000</v>
      </c>
    </row>
    <row r="123" spans="1:8" ht="31.5">
      <c r="A123" s="21">
        <v>37</v>
      </c>
      <c r="B123" s="21" t="s">
        <v>1451</v>
      </c>
      <c r="C123" s="21" t="s">
        <v>1451</v>
      </c>
      <c r="D123" s="21" t="s">
        <v>1452</v>
      </c>
      <c r="E123" s="21" t="s">
        <v>100</v>
      </c>
      <c r="F123" s="21">
        <v>50</v>
      </c>
      <c r="G123" s="21">
        <v>2860</v>
      </c>
      <c r="H123" s="96">
        <f t="shared" si="8"/>
        <v>143000</v>
      </c>
    </row>
    <row r="124" spans="1:8" ht="47.25">
      <c r="A124" s="21">
        <v>42</v>
      </c>
      <c r="B124" s="21" t="s">
        <v>1502</v>
      </c>
      <c r="C124" s="21" t="s">
        <v>1500</v>
      </c>
      <c r="D124" s="21" t="s">
        <v>1501</v>
      </c>
      <c r="E124" s="21" t="s">
        <v>56</v>
      </c>
      <c r="F124" s="21">
        <v>2</v>
      </c>
      <c r="G124" s="21">
        <v>10000</v>
      </c>
      <c r="H124" s="96">
        <f t="shared" si="8"/>
        <v>20000</v>
      </c>
    </row>
    <row r="125" spans="1:8" ht="128.25">
      <c r="A125" s="21">
        <v>44</v>
      </c>
      <c r="B125" s="21" t="s">
        <v>1503</v>
      </c>
      <c r="C125" s="21" t="s">
        <v>1503</v>
      </c>
      <c r="D125" s="123" t="s">
        <v>1664</v>
      </c>
      <c r="E125" s="21" t="s">
        <v>56</v>
      </c>
      <c r="F125" s="21">
        <v>2</v>
      </c>
      <c r="G125" s="12">
        <v>1100</v>
      </c>
      <c r="H125" s="96">
        <f t="shared" si="8"/>
        <v>2200</v>
      </c>
    </row>
    <row r="126" spans="1:8" ht="293.25">
      <c r="A126" s="21">
        <v>45</v>
      </c>
      <c r="B126" s="21" t="s">
        <v>1543</v>
      </c>
      <c r="C126" s="21" t="s">
        <v>1543</v>
      </c>
      <c r="D126" s="124" t="s">
        <v>1665</v>
      </c>
      <c r="E126" s="21" t="s">
        <v>56</v>
      </c>
      <c r="F126" s="21">
        <v>10</v>
      </c>
      <c r="G126" s="12">
        <v>1300</v>
      </c>
      <c r="H126" s="96">
        <f t="shared" si="8"/>
        <v>13000</v>
      </c>
    </row>
    <row r="127" spans="1:8" ht="55.5">
      <c r="A127" s="21">
        <v>46</v>
      </c>
      <c r="B127" s="21" t="s">
        <v>1234</v>
      </c>
      <c r="C127" s="21" t="s">
        <v>1234</v>
      </c>
      <c r="D127" s="125" t="s">
        <v>1685</v>
      </c>
      <c r="E127" s="21" t="s">
        <v>56</v>
      </c>
      <c r="F127" s="21">
        <v>5</v>
      </c>
      <c r="G127" s="21">
        <v>1500</v>
      </c>
      <c r="H127" s="96">
        <f t="shared" si="8"/>
        <v>7500</v>
      </c>
    </row>
    <row r="128" spans="1:8" ht="78.75">
      <c r="A128" s="21">
        <v>48</v>
      </c>
      <c r="B128" s="21" t="s">
        <v>1498</v>
      </c>
      <c r="C128" s="21" t="s">
        <v>1498</v>
      </c>
      <c r="D128" s="126" t="s">
        <v>1666</v>
      </c>
      <c r="E128" s="21" t="s">
        <v>56</v>
      </c>
      <c r="F128" s="21">
        <v>10</v>
      </c>
      <c r="G128" s="21">
        <v>4000</v>
      </c>
      <c r="H128" s="96">
        <f t="shared" si="8"/>
        <v>40000</v>
      </c>
    </row>
    <row r="129" spans="1:8" ht="31.5">
      <c r="A129" s="21">
        <v>50</v>
      </c>
      <c r="B129" s="21" t="s">
        <v>1584</v>
      </c>
      <c r="C129" s="21" t="s">
        <v>1584</v>
      </c>
      <c r="D129" s="21"/>
      <c r="E129" s="21" t="s">
        <v>56</v>
      </c>
      <c r="F129" s="21">
        <v>1</v>
      </c>
      <c r="G129" s="21">
        <v>1500</v>
      </c>
      <c r="H129" s="96">
        <f t="shared" si="8"/>
        <v>1500</v>
      </c>
    </row>
    <row r="130" spans="1:8" ht="31.5">
      <c r="A130" s="21">
        <v>51</v>
      </c>
      <c r="B130" s="21" t="s">
        <v>1585</v>
      </c>
      <c r="C130" s="21" t="s">
        <v>1585</v>
      </c>
      <c r="D130" s="21"/>
      <c r="E130" s="21" t="s">
        <v>56</v>
      </c>
      <c r="F130" s="21">
        <v>1</v>
      </c>
      <c r="G130" s="21">
        <v>1500</v>
      </c>
      <c r="H130" s="96">
        <f t="shared" si="8"/>
        <v>1500</v>
      </c>
    </row>
    <row r="131" spans="1:8" ht="147.75">
      <c r="A131" s="21">
        <v>52</v>
      </c>
      <c r="B131" s="21" t="s">
        <v>1569</v>
      </c>
      <c r="C131" s="21" t="s">
        <v>1569</v>
      </c>
      <c r="D131" s="127" t="s">
        <v>1686</v>
      </c>
      <c r="E131" s="21" t="s">
        <v>56</v>
      </c>
      <c r="F131" s="21">
        <v>5</v>
      </c>
      <c r="G131" s="21">
        <v>1900</v>
      </c>
      <c r="H131" s="96">
        <f t="shared" si="8"/>
        <v>9500</v>
      </c>
    </row>
    <row r="132" spans="1:8" ht="147.75">
      <c r="A132" s="21">
        <v>53</v>
      </c>
      <c r="B132" s="21" t="s">
        <v>1570</v>
      </c>
      <c r="C132" s="21" t="s">
        <v>1570</v>
      </c>
      <c r="D132" s="128" t="s">
        <v>1686</v>
      </c>
      <c r="E132" s="21" t="s">
        <v>56</v>
      </c>
      <c r="F132" s="21">
        <v>5</v>
      </c>
      <c r="G132" s="21">
        <v>1900</v>
      </c>
      <c r="H132" s="96">
        <f t="shared" ref="H132:H163" si="9">G132*F132</f>
        <v>9500</v>
      </c>
    </row>
    <row r="133" spans="1:8" ht="192">
      <c r="A133" s="21">
        <v>54</v>
      </c>
      <c r="B133" s="21" t="s">
        <v>1592</v>
      </c>
      <c r="C133" s="21" t="s">
        <v>1592</v>
      </c>
      <c r="D133" s="129" t="s">
        <v>1677</v>
      </c>
      <c r="E133" s="21" t="s">
        <v>56</v>
      </c>
      <c r="F133" s="21">
        <v>50</v>
      </c>
      <c r="G133" s="21">
        <v>350</v>
      </c>
      <c r="H133" s="96">
        <f t="shared" si="9"/>
        <v>17500</v>
      </c>
    </row>
    <row r="134" spans="1:8" ht="31.5">
      <c r="A134" s="21">
        <v>55</v>
      </c>
      <c r="B134" s="21" t="s">
        <v>1571</v>
      </c>
      <c r="C134" s="21" t="s">
        <v>1571</v>
      </c>
      <c r="D134" s="21" t="s">
        <v>1668</v>
      </c>
      <c r="E134" s="21" t="s">
        <v>56</v>
      </c>
      <c r="F134" s="21">
        <v>1</v>
      </c>
      <c r="G134" s="21">
        <v>1800</v>
      </c>
      <c r="H134" s="96">
        <f t="shared" si="9"/>
        <v>1800</v>
      </c>
    </row>
    <row r="135" spans="1:8" ht="173.25">
      <c r="A135" s="21">
        <v>56</v>
      </c>
      <c r="B135" s="21" t="s">
        <v>1418</v>
      </c>
      <c r="C135" s="21" t="s">
        <v>1419</v>
      </c>
      <c r="D135" s="21" t="s">
        <v>1419</v>
      </c>
      <c r="E135" s="21" t="s">
        <v>56</v>
      </c>
      <c r="F135" s="21">
        <v>100</v>
      </c>
      <c r="G135" s="21">
        <v>1200</v>
      </c>
      <c r="H135" s="96">
        <f t="shared" si="9"/>
        <v>120000</v>
      </c>
    </row>
    <row r="136" spans="1:8" ht="264.75">
      <c r="A136" s="21">
        <v>58</v>
      </c>
      <c r="B136" s="21" t="s">
        <v>1572</v>
      </c>
      <c r="C136" s="21" t="s">
        <v>1572</v>
      </c>
      <c r="D136" s="130" t="s">
        <v>1667</v>
      </c>
      <c r="E136" s="21" t="s">
        <v>56</v>
      </c>
      <c r="F136" s="21">
        <v>10</v>
      </c>
      <c r="G136" s="21">
        <v>420</v>
      </c>
      <c r="H136" s="96">
        <f t="shared" si="9"/>
        <v>4200</v>
      </c>
    </row>
    <row r="137" spans="1:8" ht="189.75">
      <c r="A137" s="21">
        <v>59</v>
      </c>
      <c r="B137" s="21" t="s">
        <v>1573</v>
      </c>
      <c r="C137" s="21" t="s">
        <v>1573</v>
      </c>
      <c r="D137" s="131" t="s">
        <v>1687</v>
      </c>
      <c r="E137" s="21" t="s">
        <v>56</v>
      </c>
      <c r="F137" s="21">
        <v>10</v>
      </c>
      <c r="G137" s="21">
        <v>420</v>
      </c>
      <c r="H137" s="96">
        <f t="shared" si="9"/>
        <v>4200</v>
      </c>
    </row>
    <row r="138" spans="1:8" ht="170.25">
      <c r="A138" s="21">
        <v>60</v>
      </c>
      <c r="B138" s="21" t="s">
        <v>1250</v>
      </c>
      <c r="C138" s="21" t="s">
        <v>1250</v>
      </c>
      <c r="D138" s="132" t="s">
        <v>1669</v>
      </c>
      <c r="E138" s="21" t="s">
        <v>56</v>
      </c>
      <c r="F138" s="21">
        <v>2</v>
      </c>
      <c r="G138" s="21">
        <v>8200</v>
      </c>
      <c r="H138" s="96">
        <f t="shared" si="9"/>
        <v>16400</v>
      </c>
    </row>
    <row r="139" spans="1:8" ht="81">
      <c r="A139" s="21">
        <v>63</v>
      </c>
      <c r="B139" s="21" t="s">
        <v>1578</v>
      </c>
      <c r="C139" s="21" t="s">
        <v>1578</v>
      </c>
      <c r="D139" s="133" t="s">
        <v>1670</v>
      </c>
      <c r="E139" s="21" t="s">
        <v>56</v>
      </c>
      <c r="F139" s="21">
        <v>5</v>
      </c>
      <c r="G139" s="21">
        <v>600</v>
      </c>
      <c r="H139" s="96">
        <f t="shared" si="9"/>
        <v>3000</v>
      </c>
    </row>
    <row r="140" spans="1:8" ht="15.75">
      <c r="A140" s="21">
        <v>64</v>
      </c>
      <c r="B140" s="21" t="s">
        <v>1496</v>
      </c>
      <c r="C140" s="21" t="s">
        <v>1496</v>
      </c>
      <c r="D140" s="21" t="s">
        <v>1497</v>
      </c>
      <c r="E140" s="21" t="s">
        <v>56</v>
      </c>
      <c r="F140" s="21">
        <v>3</v>
      </c>
      <c r="G140" s="21">
        <v>14500</v>
      </c>
      <c r="H140" s="96">
        <f t="shared" si="9"/>
        <v>43500</v>
      </c>
    </row>
    <row r="141" spans="1:8" ht="15.75">
      <c r="A141" s="21">
        <v>65</v>
      </c>
      <c r="B141" s="21" t="s">
        <v>1574</v>
      </c>
      <c r="C141" s="21" t="s">
        <v>1574</v>
      </c>
      <c r="D141" s="21"/>
      <c r="E141" s="21" t="s">
        <v>56</v>
      </c>
      <c r="F141" s="21">
        <v>1</v>
      </c>
      <c r="G141" s="21">
        <v>850</v>
      </c>
      <c r="H141" s="96">
        <f t="shared" si="9"/>
        <v>850</v>
      </c>
    </row>
    <row r="142" spans="1:8" ht="15.75">
      <c r="A142" s="21">
        <v>66</v>
      </c>
      <c r="B142" s="21" t="s">
        <v>1591</v>
      </c>
      <c r="C142" s="21" t="s">
        <v>1591</v>
      </c>
      <c r="D142" s="21"/>
      <c r="E142" s="21" t="s">
        <v>56</v>
      </c>
      <c r="F142" s="21">
        <v>20</v>
      </c>
      <c r="G142" s="21">
        <v>100</v>
      </c>
      <c r="H142" s="96">
        <f t="shared" si="9"/>
        <v>2000</v>
      </c>
    </row>
    <row r="143" spans="1:8" ht="31.5">
      <c r="A143" s="21">
        <v>67</v>
      </c>
      <c r="B143" s="21" t="s">
        <v>1393</v>
      </c>
      <c r="C143" s="21" t="s">
        <v>1393</v>
      </c>
      <c r="D143" s="21" t="s">
        <v>1394</v>
      </c>
      <c r="E143" s="21" t="s">
        <v>56</v>
      </c>
      <c r="F143" s="21">
        <v>2</v>
      </c>
      <c r="G143" s="21">
        <v>2800</v>
      </c>
      <c r="H143" s="96">
        <f t="shared" si="9"/>
        <v>5600</v>
      </c>
    </row>
    <row r="144" spans="1:8" ht="31.5">
      <c r="A144" s="21">
        <v>68</v>
      </c>
      <c r="B144" s="21" t="s">
        <v>1393</v>
      </c>
      <c r="C144" s="21" t="s">
        <v>1393</v>
      </c>
      <c r="D144" s="21" t="s">
        <v>1395</v>
      </c>
      <c r="E144" s="21" t="s">
        <v>56</v>
      </c>
      <c r="F144" s="21">
        <v>2</v>
      </c>
      <c r="G144" s="21">
        <v>2800</v>
      </c>
      <c r="H144" s="96">
        <f t="shared" si="9"/>
        <v>5600</v>
      </c>
    </row>
    <row r="145" spans="1:8" ht="204.75">
      <c r="A145" s="21">
        <v>69</v>
      </c>
      <c r="B145" s="21" t="s">
        <v>1583</v>
      </c>
      <c r="C145" s="21" t="s">
        <v>1583</v>
      </c>
      <c r="D145" s="127" t="s">
        <v>1671</v>
      </c>
      <c r="E145" s="21" t="s">
        <v>56</v>
      </c>
      <c r="F145" s="21">
        <v>1</v>
      </c>
      <c r="G145" s="21">
        <v>18000</v>
      </c>
      <c r="H145" s="96">
        <f t="shared" si="9"/>
        <v>18000</v>
      </c>
    </row>
    <row r="146" spans="1:8" ht="258.75">
      <c r="A146" s="21">
        <v>70</v>
      </c>
      <c r="B146" s="21" t="s">
        <v>1637</v>
      </c>
      <c r="C146" s="21" t="s">
        <v>1637</v>
      </c>
      <c r="D146" s="128" t="s">
        <v>1688</v>
      </c>
      <c r="E146" s="21" t="s">
        <v>56</v>
      </c>
      <c r="F146" s="21">
        <v>1</v>
      </c>
      <c r="G146" s="21">
        <v>15000</v>
      </c>
      <c r="H146" s="96">
        <f t="shared" si="9"/>
        <v>15000</v>
      </c>
    </row>
    <row r="147" spans="1:8" ht="153.75">
      <c r="A147" s="21">
        <v>72</v>
      </c>
      <c r="B147" s="21" t="s">
        <v>1269</v>
      </c>
      <c r="C147" s="21" t="s">
        <v>1269</v>
      </c>
      <c r="D147" s="127" t="s">
        <v>1672</v>
      </c>
      <c r="E147" s="21" t="s">
        <v>56</v>
      </c>
      <c r="F147" s="21">
        <v>20</v>
      </c>
      <c r="G147" s="21">
        <v>940</v>
      </c>
      <c r="H147" s="96">
        <f t="shared" si="9"/>
        <v>18800</v>
      </c>
    </row>
    <row r="148" spans="1:8" ht="90">
      <c r="A148" s="21">
        <v>73</v>
      </c>
      <c r="B148" s="21" t="s">
        <v>1270</v>
      </c>
      <c r="C148" s="21" t="s">
        <v>1270</v>
      </c>
      <c r="D148" s="127" t="s">
        <v>1673</v>
      </c>
      <c r="E148" s="21" t="s">
        <v>56</v>
      </c>
      <c r="F148" s="21">
        <v>20</v>
      </c>
      <c r="G148" s="21">
        <v>420</v>
      </c>
      <c r="H148" s="96">
        <f t="shared" si="9"/>
        <v>8400</v>
      </c>
    </row>
    <row r="149" spans="1:8" ht="47.25">
      <c r="A149" s="21">
        <v>76</v>
      </c>
      <c r="B149" s="21" t="s">
        <v>1533</v>
      </c>
      <c r="C149" s="21" t="s">
        <v>1533</v>
      </c>
      <c r="D149" s="21" t="s">
        <v>1534</v>
      </c>
      <c r="E149" s="21" t="s">
        <v>56</v>
      </c>
      <c r="F149" s="21">
        <v>150</v>
      </c>
      <c r="G149" s="21">
        <v>165</v>
      </c>
      <c r="H149" s="96">
        <f t="shared" si="9"/>
        <v>24750</v>
      </c>
    </row>
    <row r="150" spans="1:8" ht="31.5">
      <c r="A150" s="21">
        <v>78</v>
      </c>
      <c r="B150" s="21" t="s">
        <v>1575</v>
      </c>
      <c r="C150" s="21" t="s">
        <v>1575</v>
      </c>
      <c r="D150" s="21" t="s">
        <v>777</v>
      </c>
      <c r="E150" s="21" t="s">
        <v>56</v>
      </c>
      <c r="F150" s="21">
        <v>3</v>
      </c>
      <c r="G150" s="21">
        <v>2000</v>
      </c>
      <c r="H150" s="96">
        <f t="shared" si="9"/>
        <v>6000</v>
      </c>
    </row>
    <row r="151" spans="1:8" ht="128.25">
      <c r="A151" s="21">
        <v>79</v>
      </c>
      <c r="B151" s="21" t="s">
        <v>1576</v>
      </c>
      <c r="C151" s="21" t="s">
        <v>1576</v>
      </c>
      <c r="D151" s="127" t="s">
        <v>1674</v>
      </c>
      <c r="E151" s="21" t="s">
        <v>56</v>
      </c>
      <c r="F151" s="21">
        <v>2</v>
      </c>
      <c r="G151" s="21">
        <v>1200</v>
      </c>
      <c r="H151" s="96">
        <f t="shared" si="9"/>
        <v>2400</v>
      </c>
    </row>
    <row r="152" spans="1:8" ht="128.25">
      <c r="A152" s="21">
        <v>80</v>
      </c>
      <c r="B152" s="21" t="s">
        <v>1577</v>
      </c>
      <c r="C152" s="21" t="s">
        <v>1577</v>
      </c>
      <c r="D152" s="128" t="s">
        <v>1674</v>
      </c>
      <c r="E152" s="21" t="s">
        <v>56</v>
      </c>
      <c r="F152" s="21">
        <v>2</v>
      </c>
      <c r="G152" s="21">
        <v>1200</v>
      </c>
      <c r="H152" s="96">
        <f t="shared" si="9"/>
        <v>2400</v>
      </c>
    </row>
    <row r="153" spans="1:8" ht="15.75">
      <c r="A153" s="21">
        <v>85</v>
      </c>
      <c r="B153" s="21" t="s">
        <v>1376</v>
      </c>
      <c r="C153" s="21" t="s">
        <v>1376</v>
      </c>
      <c r="D153" s="21" t="s">
        <v>1378</v>
      </c>
      <c r="E153" s="21" t="s">
        <v>56</v>
      </c>
      <c r="F153" s="21">
        <v>300</v>
      </c>
      <c r="G153" s="21">
        <v>250</v>
      </c>
      <c r="H153" s="96">
        <f t="shared" si="9"/>
        <v>75000</v>
      </c>
    </row>
    <row r="154" spans="1:8" ht="15.75">
      <c r="A154" s="21">
        <v>86</v>
      </c>
      <c r="B154" s="21" t="s">
        <v>1376</v>
      </c>
      <c r="C154" s="21" t="s">
        <v>1376</v>
      </c>
      <c r="D154" s="21" t="s">
        <v>1379</v>
      </c>
      <c r="E154" s="21" t="s">
        <v>56</v>
      </c>
      <c r="F154" s="21">
        <v>300</v>
      </c>
      <c r="G154" s="21">
        <v>250</v>
      </c>
      <c r="H154" s="96">
        <f t="shared" si="9"/>
        <v>75000</v>
      </c>
    </row>
    <row r="155" spans="1:8" ht="15.75">
      <c r="A155" s="21">
        <v>88</v>
      </c>
      <c r="B155" s="21" t="s">
        <v>1289</v>
      </c>
      <c r="C155" s="21" t="s">
        <v>1289</v>
      </c>
      <c r="D155" s="21" t="s">
        <v>1290</v>
      </c>
      <c r="E155" s="21" t="s">
        <v>56</v>
      </c>
      <c r="F155" s="21">
        <v>2</v>
      </c>
      <c r="G155" s="21">
        <v>1900</v>
      </c>
      <c r="H155" s="96">
        <f t="shared" si="9"/>
        <v>3800</v>
      </c>
    </row>
    <row r="156" spans="1:8" ht="15.75">
      <c r="A156" s="21">
        <v>92</v>
      </c>
      <c r="B156" s="21" t="s">
        <v>1469</v>
      </c>
      <c r="C156" s="21" t="s">
        <v>1469</v>
      </c>
      <c r="D156" s="21" t="s">
        <v>1297</v>
      </c>
      <c r="E156" s="21" t="s">
        <v>56</v>
      </c>
      <c r="F156" s="21">
        <v>200</v>
      </c>
      <c r="G156" s="21">
        <v>25</v>
      </c>
      <c r="H156" s="96">
        <f>G156*F156</f>
        <v>5000</v>
      </c>
    </row>
    <row r="157" spans="1:8" ht="63">
      <c r="A157" s="21">
        <v>93</v>
      </c>
      <c r="B157" s="21" t="s">
        <v>1460</v>
      </c>
      <c r="C157" s="21" t="s">
        <v>1460</v>
      </c>
      <c r="D157" s="21" t="s">
        <v>1459</v>
      </c>
      <c r="E157" s="21" t="s">
        <v>56</v>
      </c>
      <c r="F157" s="21">
        <v>5</v>
      </c>
      <c r="G157" s="21">
        <v>1000</v>
      </c>
      <c r="H157" s="96">
        <f t="shared" si="9"/>
        <v>5000</v>
      </c>
    </row>
    <row r="158" spans="1:8" ht="90">
      <c r="A158" s="21">
        <v>95</v>
      </c>
      <c r="B158" s="21" t="s">
        <v>1542</v>
      </c>
      <c r="C158" s="21" t="s">
        <v>1542</v>
      </c>
      <c r="D158" s="127" t="s">
        <v>1675</v>
      </c>
      <c r="E158" s="21" t="s">
        <v>56</v>
      </c>
      <c r="F158" s="21">
        <v>20</v>
      </c>
      <c r="G158" s="21">
        <v>4500</v>
      </c>
      <c r="H158" s="96">
        <f t="shared" si="9"/>
        <v>90000</v>
      </c>
    </row>
    <row r="159" spans="1:8" ht="47.25">
      <c r="A159" s="21">
        <v>97</v>
      </c>
      <c r="B159" s="21" t="s">
        <v>1396</v>
      </c>
      <c r="C159" s="21" t="s">
        <v>1397</v>
      </c>
      <c r="D159" s="21" t="s">
        <v>1398</v>
      </c>
      <c r="E159" s="21" t="s">
        <v>56</v>
      </c>
      <c r="F159" s="21">
        <v>50</v>
      </c>
      <c r="G159" s="21">
        <v>339.29</v>
      </c>
      <c r="H159" s="96">
        <f t="shared" si="9"/>
        <v>16964.5</v>
      </c>
    </row>
    <row r="160" spans="1:8" ht="409.5">
      <c r="A160" s="21">
        <v>98</v>
      </c>
      <c r="B160" s="21" t="s">
        <v>1412</v>
      </c>
      <c r="C160" s="21" t="s">
        <v>1413</v>
      </c>
      <c r="D160" s="127" t="s">
        <v>1689</v>
      </c>
      <c r="E160" s="21" t="s">
        <v>56</v>
      </c>
      <c r="F160" s="21">
        <v>100</v>
      </c>
      <c r="G160" s="21">
        <v>580</v>
      </c>
      <c r="H160" s="96">
        <f t="shared" si="9"/>
        <v>58000</v>
      </c>
    </row>
    <row r="161" spans="1:8" ht="51.75">
      <c r="A161" s="21">
        <v>99</v>
      </c>
      <c r="B161" s="21" t="s">
        <v>1477</v>
      </c>
      <c r="C161" s="21" t="s">
        <v>1477</v>
      </c>
      <c r="D161" s="128" t="s">
        <v>1676</v>
      </c>
      <c r="E161" s="21" t="s">
        <v>56</v>
      </c>
      <c r="F161" s="21">
        <v>4</v>
      </c>
      <c r="G161" s="21">
        <v>580</v>
      </c>
      <c r="H161" s="96">
        <f t="shared" si="9"/>
        <v>2320</v>
      </c>
    </row>
    <row r="162" spans="1:8" ht="135">
      <c r="A162" s="21">
        <v>100</v>
      </c>
      <c r="B162" s="21" t="s">
        <v>1579</v>
      </c>
      <c r="C162" s="21" t="s">
        <v>1579</v>
      </c>
      <c r="D162" s="128" t="s">
        <v>1690</v>
      </c>
      <c r="E162" s="21" t="s">
        <v>56</v>
      </c>
      <c r="F162" s="21">
        <v>1</v>
      </c>
      <c r="G162" s="21">
        <v>2000</v>
      </c>
      <c r="H162" s="96">
        <f t="shared" si="9"/>
        <v>2000</v>
      </c>
    </row>
    <row r="163" spans="1:8" ht="135">
      <c r="A163" s="21">
        <v>101</v>
      </c>
      <c r="B163" s="21" t="s">
        <v>1580</v>
      </c>
      <c r="C163" s="21" t="s">
        <v>1580</v>
      </c>
      <c r="D163" s="127" t="s">
        <v>1690</v>
      </c>
      <c r="E163" s="21" t="s">
        <v>56</v>
      </c>
      <c r="F163" s="21">
        <v>1</v>
      </c>
      <c r="G163" s="21">
        <v>2000</v>
      </c>
      <c r="H163" s="96">
        <f t="shared" si="9"/>
        <v>2000</v>
      </c>
    </row>
    <row r="164" spans="1:8" ht="15.75">
      <c r="A164" s="21"/>
      <c r="B164" s="40" t="s">
        <v>1446</v>
      </c>
      <c r="C164" s="21"/>
      <c r="D164" s="21"/>
      <c r="E164" s="21"/>
      <c r="F164" s="21"/>
      <c r="G164" s="21"/>
      <c r="H164" s="121">
        <f>SUM(H103:H163)</f>
        <v>1407644.5</v>
      </c>
    </row>
    <row r="165" spans="1:8" ht="18.75">
      <c r="A165" s="21"/>
      <c r="B165" s="99" t="s">
        <v>1484</v>
      </c>
      <c r="C165" s="21"/>
      <c r="D165" s="21"/>
      <c r="E165" s="21"/>
      <c r="F165" s="21"/>
      <c r="G165" s="21"/>
      <c r="H165" s="96"/>
    </row>
    <row r="166" spans="1:8" ht="15.75">
      <c r="A166" s="21">
        <v>1</v>
      </c>
      <c r="B166" s="21" t="s">
        <v>1307</v>
      </c>
      <c r="C166" s="21"/>
      <c r="D166" s="21" t="s">
        <v>1308</v>
      </c>
      <c r="E166" s="21" t="s">
        <v>1306</v>
      </c>
      <c r="F166" s="21">
        <v>20</v>
      </c>
      <c r="G166" s="21">
        <v>1900</v>
      </c>
      <c r="H166" s="96">
        <f t="shared" ref="H166:H193" si="10">G166*F166</f>
        <v>38000</v>
      </c>
    </row>
    <row r="167" spans="1:8" ht="31.5">
      <c r="A167" s="21">
        <v>2</v>
      </c>
      <c r="B167" s="21" t="s">
        <v>1302</v>
      </c>
      <c r="C167" s="21"/>
      <c r="D167" s="21"/>
      <c r="E167" s="21" t="s">
        <v>1306</v>
      </c>
      <c r="F167" s="21">
        <v>1</v>
      </c>
      <c r="G167" s="21">
        <v>9800</v>
      </c>
      <c r="H167" s="96">
        <f t="shared" si="10"/>
        <v>9800</v>
      </c>
    </row>
    <row r="168" spans="1:8" ht="31.5">
      <c r="A168" s="21">
        <v>3</v>
      </c>
      <c r="B168" s="21" t="s">
        <v>1143</v>
      </c>
      <c r="C168" s="21"/>
      <c r="D168" s="21" t="s">
        <v>1457</v>
      </c>
      <c r="E168" s="21" t="s">
        <v>56</v>
      </c>
      <c r="F168" s="21">
        <v>1</v>
      </c>
      <c r="G168" s="97">
        <v>21000</v>
      </c>
      <c r="H168" s="96">
        <f t="shared" si="10"/>
        <v>21000</v>
      </c>
    </row>
    <row r="169" spans="1:8" ht="31.5">
      <c r="A169" s="21">
        <v>4</v>
      </c>
      <c r="B169" s="21" t="s">
        <v>1304</v>
      </c>
      <c r="C169" s="21"/>
      <c r="D169" s="21" t="s">
        <v>1305</v>
      </c>
      <c r="E169" s="21" t="s">
        <v>1301</v>
      </c>
      <c r="F169" s="21">
        <v>1</v>
      </c>
      <c r="G169" s="21">
        <v>9250</v>
      </c>
      <c r="H169" s="96">
        <f t="shared" si="10"/>
        <v>9250</v>
      </c>
    </row>
    <row r="170" spans="1:8" ht="15.75">
      <c r="A170" s="21">
        <v>5</v>
      </c>
      <c r="B170" s="21" t="s">
        <v>1454</v>
      </c>
      <c r="C170" s="21"/>
      <c r="D170" s="21"/>
      <c r="E170" s="21" t="s">
        <v>56</v>
      </c>
      <c r="F170" s="21">
        <v>10</v>
      </c>
      <c r="G170" s="12">
        <v>280</v>
      </c>
      <c r="H170" s="96">
        <f t="shared" si="10"/>
        <v>2800</v>
      </c>
    </row>
    <row r="171" spans="1:8" ht="15.75">
      <c r="A171" s="21">
        <v>6</v>
      </c>
      <c r="B171" s="21" t="s">
        <v>1539</v>
      </c>
      <c r="C171" s="21"/>
      <c r="D171" s="21"/>
      <c r="E171" s="21" t="s">
        <v>56</v>
      </c>
      <c r="F171" s="21">
        <v>2</v>
      </c>
      <c r="G171" s="21">
        <v>2120</v>
      </c>
      <c r="H171" s="96">
        <f t="shared" si="10"/>
        <v>4240</v>
      </c>
    </row>
    <row r="172" spans="1:8" ht="15.75">
      <c r="A172" s="21">
        <v>7</v>
      </c>
      <c r="B172" s="21" t="s">
        <v>1316</v>
      </c>
      <c r="C172" s="21"/>
      <c r="D172" s="21"/>
      <c r="E172" s="21" t="s">
        <v>56</v>
      </c>
      <c r="F172" s="21">
        <v>10</v>
      </c>
      <c r="G172" s="96">
        <v>580</v>
      </c>
      <c r="H172" s="96">
        <f t="shared" si="10"/>
        <v>5800</v>
      </c>
    </row>
    <row r="173" spans="1:8" ht="31.5">
      <c r="A173" s="21">
        <v>12</v>
      </c>
      <c r="B173" s="21" t="s">
        <v>1456</v>
      </c>
      <c r="C173" s="21"/>
      <c r="D173" s="21"/>
      <c r="E173" s="21" t="s">
        <v>1306</v>
      </c>
      <c r="F173" s="21">
        <v>1</v>
      </c>
      <c r="G173" s="21">
        <v>7380</v>
      </c>
      <c r="H173" s="96">
        <f t="shared" si="10"/>
        <v>7380</v>
      </c>
    </row>
    <row r="174" spans="1:8" ht="15.75">
      <c r="A174" s="21">
        <v>13</v>
      </c>
      <c r="B174" s="21" t="s">
        <v>1455</v>
      </c>
      <c r="C174" s="21"/>
      <c r="D174" s="21"/>
      <c r="E174" s="21" t="s">
        <v>56</v>
      </c>
      <c r="F174" s="21">
        <v>1</v>
      </c>
      <c r="G174" s="21">
        <v>3000</v>
      </c>
      <c r="H174" s="96">
        <f t="shared" si="10"/>
        <v>3000</v>
      </c>
    </row>
    <row r="175" spans="1:8" ht="15.75">
      <c r="A175" s="21">
        <v>14</v>
      </c>
      <c r="B175" s="21" t="s">
        <v>1540</v>
      </c>
      <c r="C175" s="21"/>
      <c r="D175" s="21"/>
      <c r="E175" s="21" t="s">
        <v>56</v>
      </c>
      <c r="F175" s="21">
        <v>5</v>
      </c>
      <c r="G175" s="21">
        <v>900</v>
      </c>
      <c r="H175" s="96">
        <f t="shared" si="10"/>
        <v>4500</v>
      </c>
    </row>
    <row r="176" spans="1:8" ht="15.75">
      <c r="A176" s="21">
        <v>18</v>
      </c>
      <c r="B176" s="21" t="s">
        <v>1303</v>
      </c>
      <c r="C176" s="21"/>
      <c r="D176" s="21"/>
      <c r="E176" s="21" t="s">
        <v>100</v>
      </c>
      <c r="F176" s="21">
        <v>1</v>
      </c>
      <c r="G176" s="96">
        <v>6800</v>
      </c>
      <c r="H176" s="96">
        <f t="shared" si="10"/>
        <v>6800</v>
      </c>
    </row>
    <row r="177" spans="1:8" ht="15.75">
      <c r="A177" s="21">
        <v>19</v>
      </c>
      <c r="B177" s="21" t="s">
        <v>1338</v>
      </c>
      <c r="C177" s="21"/>
      <c r="D177" s="21"/>
      <c r="E177" s="21" t="s">
        <v>56</v>
      </c>
      <c r="F177" s="21">
        <v>5</v>
      </c>
      <c r="G177" s="96">
        <v>19000</v>
      </c>
      <c r="H177" s="96">
        <f t="shared" si="10"/>
        <v>95000</v>
      </c>
    </row>
    <row r="178" spans="1:8" ht="31.5">
      <c r="A178" s="21">
        <v>20</v>
      </c>
      <c r="B178" s="21" t="s">
        <v>1310</v>
      </c>
      <c r="C178" s="21"/>
      <c r="D178" s="21"/>
      <c r="E178" s="21" t="s">
        <v>56</v>
      </c>
      <c r="F178" s="21">
        <v>1</v>
      </c>
      <c r="G178" s="12">
        <v>29000</v>
      </c>
      <c r="H178" s="96">
        <f t="shared" si="10"/>
        <v>29000</v>
      </c>
    </row>
    <row r="179" spans="1:8" ht="15.75">
      <c r="A179" s="21">
        <v>22</v>
      </c>
      <c r="B179" s="21" t="s">
        <v>1299</v>
      </c>
      <c r="C179" s="21"/>
      <c r="D179" s="21"/>
      <c r="E179" s="21" t="s">
        <v>373</v>
      </c>
      <c r="F179" s="21">
        <v>1</v>
      </c>
      <c r="G179" s="12">
        <v>9500</v>
      </c>
      <c r="H179" s="96">
        <f t="shared" si="10"/>
        <v>9500</v>
      </c>
    </row>
    <row r="180" spans="1:8" ht="15.75">
      <c r="A180" s="21">
        <v>23</v>
      </c>
      <c r="B180" s="21" t="s">
        <v>1344</v>
      </c>
      <c r="C180" s="21"/>
      <c r="D180" s="21"/>
      <c r="E180" s="21" t="s">
        <v>56</v>
      </c>
      <c r="F180" s="21">
        <v>5</v>
      </c>
      <c r="G180" s="12">
        <v>720</v>
      </c>
      <c r="H180" s="96">
        <f t="shared" si="10"/>
        <v>3600</v>
      </c>
    </row>
    <row r="181" spans="1:8" ht="15.75">
      <c r="A181" s="21">
        <v>24</v>
      </c>
      <c r="B181" s="21" t="s">
        <v>1300</v>
      </c>
      <c r="C181" s="21"/>
      <c r="D181" s="21"/>
      <c r="E181" s="21" t="s">
        <v>373</v>
      </c>
      <c r="F181" s="21">
        <v>1</v>
      </c>
      <c r="G181" s="12">
        <v>9500</v>
      </c>
      <c r="H181" s="96">
        <f t="shared" si="10"/>
        <v>9500</v>
      </c>
    </row>
    <row r="182" spans="1:8" ht="15.75">
      <c r="A182" s="21">
        <v>25</v>
      </c>
      <c r="B182" s="21" t="s">
        <v>1488</v>
      </c>
      <c r="C182" s="21"/>
      <c r="D182" s="21" t="s">
        <v>1346</v>
      </c>
      <c r="E182" s="21"/>
      <c r="F182" s="21">
        <v>5</v>
      </c>
      <c r="G182" s="12">
        <v>680</v>
      </c>
      <c r="H182" s="96">
        <f t="shared" si="10"/>
        <v>3400</v>
      </c>
    </row>
    <row r="183" spans="1:8" ht="15.75">
      <c r="A183" s="21">
        <v>26</v>
      </c>
      <c r="B183" s="21" t="s">
        <v>1453</v>
      </c>
      <c r="C183" s="21"/>
      <c r="D183" s="21" t="s">
        <v>17</v>
      </c>
      <c r="E183" s="21" t="s">
        <v>56</v>
      </c>
      <c r="F183" s="21">
        <v>2</v>
      </c>
      <c r="G183" s="12">
        <v>700</v>
      </c>
      <c r="H183" s="96">
        <f t="shared" si="10"/>
        <v>1400</v>
      </c>
    </row>
    <row r="184" spans="1:8" ht="31.5">
      <c r="A184" s="21">
        <v>28</v>
      </c>
      <c r="B184" s="38" t="s">
        <v>1489</v>
      </c>
      <c r="C184" s="21"/>
      <c r="D184" s="38"/>
      <c r="E184" s="38" t="s">
        <v>56</v>
      </c>
      <c r="F184" s="21">
        <v>3</v>
      </c>
      <c r="G184" s="21">
        <v>3200</v>
      </c>
      <c r="H184" s="96">
        <f t="shared" si="10"/>
        <v>9600</v>
      </c>
    </row>
    <row r="185" spans="1:8" ht="31.5">
      <c r="A185" s="21">
        <v>29</v>
      </c>
      <c r="B185" s="38" t="s">
        <v>1490</v>
      </c>
      <c r="C185" s="21"/>
      <c r="D185" s="38" t="s">
        <v>1458</v>
      </c>
      <c r="E185" s="38" t="s">
        <v>100</v>
      </c>
      <c r="F185" s="21">
        <v>3</v>
      </c>
      <c r="G185" s="21">
        <v>60000</v>
      </c>
      <c r="H185" s="96">
        <f t="shared" si="10"/>
        <v>180000</v>
      </c>
    </row>
    <row r="186" spans="1:8" ht="47.25">
      <c r="A186" s="21"/>
      <c r="B186" s="95" t="s">
        <v>1491</v>
      </c>
      <c r="C186" s="21"/>
      <c r="D186" s="38"/>
      <c r="E186" s="38"/>
      <c r="F186" s="21"/>
      <c r="G186" s="21"/>
      <c r="H186" s="96">
        <f t="shared" si="10"/>
        <v>0</v>
      </c>
    </row>
    <row r="187" spans="1:8" ht="47.25">
      <c r="A187" s="21">
        <v>32</v>
      </c>
      <c r="B187" s="95" t="s">
        <v>1492</v>
      </c>
      <c r="C187" s="21"/>
      <c r="D187" s="38"/>
      <c r="E187" s="38"/>
      <c r="F187" s="21"/>
      <c r="G187" s="21"/>
      <c r="H187" s="96">
        <f t="shared" si="10"/>
        <v>0</v>
      </c>
    </row>
    <row r="188" spans="1:8" ht="31.5">
      <c r="A188" s="21">
        <v>33</v>
      </c>
      <c r="B188" s="38" t="s">
        <v>1493</v>
      </c>
      <c r="C188" s="21"/>
      <c r="D188" s="38"/>
      <c r="E188" s="38" t="s">
        <v>3</v>
      </c>
      <c r="F188" s="21">
        <v>2</v>
      </c>
      <c r="G188" s="21">
        <v>800</v>
      </c>
      <c r="H188" s="96">
        <f t="shared" si="10"/>
        <v>1600</v>
      </c>
    </row>
    <row r="189" spans="1:8" ht="31.5">
      <c r="A189" s="21"/>
      <c r="B189" s="95" t="s">
        <v>1494</v>
      </c>
      <c r="C189" s="21"/>
      <c r="D189" s="38"/>
      <c r="E189" s="38"/>
      <c r="F189" s="21"/>
      <c r="G189" s="21"/>
      <c r="H189" s="96">
        <f t="shared" si="10"/>
        <v>0</v>
      </c>
    </row>
    <row r="190" spans="1:8" ht="31.5">
      <c r="A190" s="21">
        <v>34</v>
      </c>
      <c r="B190" s="38" t="s">
        <v>1537</v>
      </c>
      <c r="C190" s="21"/>
      <c r="D190" s="38"/>
      <c r="E190" s="38" t="s">
        <v>56</v>
      </c>
      <c r="F190" s="21">
        <v>1</v>
      </c>
      <c r="G190" s="21">
        <v>32000</v>
      </c>
      <c r="H190" s="96">
        <f t="shared" si="10"/>
        <v>32000</v>
      </c>
    </row>
    <row r="191" spans="1:8" ht="31.5">
      <c r="A191" s="21">
        <v>35</v>
      </c>
      <c r="B191" s="38" t="s">
        <v>1538</v>
      </c>
      <c r="C191" s="21"/>
      <c r="D191" s="38"/>
      <c r="E191" s="38" t="s">
        <v>56</v>
      </c>
      <c r="F191" s="21">
        <v>1</v>
      </c>
      <c r="G191" s="21">
        <v>32000</v>
      </c>
      <c r="H191" s="96">
        <f t="shared" si="10"/>
        <v>32000</v>
      </c>
    </row>
    <row r="192" spans="1:8" ht="31.5">
      <c r="A192" s="21"/>
      <c r="B192" s="95" t="s">
        <v>1535</v>
      </c>
      <c r="C192" s="21"/>
      <c r="D192" s="38"/>
      <c r="E192" s="38"/>
      <c r="F192" s="21"/>
      <c r="G192" s="21"/>
      <c r="H192" s="96">
        <f t="shared" si="10"/>
        <v>0</v>
      </c>
    </row>
    <row r="193" spans="1:8" ht="31.5">
      <c r="A193" s="21">
        <v>36</v>
      </c>
      <c r="B193" s="38" t="s">
        <v>1536</v>
      </c>
      <c r="C193" s="21"/>
      <c r="D193" s="38"/>
      <c r="E193" s="38" t="s">
        <v>1423</v>
      </c>
      <c r="F193" s="21">
        <v>6</v>
      </c>
      <c r="G193" s="21">
        <v>3400</v>
      </c>
      <c r="H193" s="96">
        <f t="shared" si="10"/>
        <v>20400</v>
      </c>
    </row>
    <row r="194" spans="1:8" ht="15.75">
      <c r="A194" s="21"/>
      <c r="B194" s="95" t="s">
        <v>1446</v>
      </c>
      <c r="C194" s="21"/>
      <c r="D194" s="38"/>
      <c r="E194" s="38"/>
      <c r="F194" s="21"/>
      <c r="G194" s="21"/>
      <c r="H194" s="121">
        <f>SUM(H166:H193)</f>
        <v>539570</v>
      </c>
    </row>
    <row r="195" spans="1:8" ht="15.75">
      <c r="A195" s="134"/>
      <c r="B195" s="95" t="s">
        <v>1483</v>
      </c>
      <c r="C195" s="21"/>
      <c r="D195" s="38"/>
      <c r="E195" s="38"/>
      <c r="F195" s="21"/>
      <c r="G195" s="21"/>
      <c r="H195" s="96"/>
    </row>
    <row r="196" spans="1:8" ht="31.5">
      <c r="A196" s="21">
        <v>1</v>
      </c>
      <c r="B196" s="21" t="s">
        <v>1439</v>
      </c>
      <c r="C196" s="21"/>
      <c r="D196" s="12"/>
      <c r="E196" s="21" t="s">
        <v>1487</v>
      </c>
      <c r="F196" s="21">
        <v>10</v>
      </c>
      <c r="G196" s="21">
        <v>1950</v>
      </c>
      <c r="H196" s="96">
        <f t="shared" ref="H196:H207" si="11">F196*G196</f>
        <v>19500</v>
      </c>
    </row>
    <row r="197" spans="1:8" ht="47.25">
      <c r="A197" s="21">
        <v>2</v>
      </c>
      <c r="B197" s="21" t="s">
        <v>1445</v>
      </c>
      <c r="C197" s="21"/>
      <c r="D197" s="12"/>
      <c r="E197" s="21" t="s">
        <v>1487</v>
      </c>
      <c r="F197" s="21">
        <v>5</v>
      </c>
      <c r="G197" s="21">
        <v>830</v>
      </c>
      <c r="H197" s="96">
        <f t="shared" si="11"/>
        <v>4150</v>
      </c>
    </row>
    <row r="198" spans="1:8" ht="15.75">
      <c r="A198" s="21">
        <v>3</v>
      </c>
      <c r="B198" s="21" t="s">
        <v>1526</v>
      </c>
      <c r="C198" s="21"/>
      <c r="D198" s="12"/>
      <c r="E198" s="21" t="s">
        <v>1487</v>
      </c>
      <c r="F198" s="21">
        <v>6</v>
      </c>
      <c r="G198" s="21">
        <v>1020</v>
      </c>
      <c r="H198" s="96">
        <f t="shared" si="11"/>
        <v>6120</v>
      </c>
    </row>
    <row r="199" spans="1:8" ht="31.5">
      <c r="A199" s="21">
        <v>4</v>
      </c>
      <c r="B199" s="21" t="s">
        <v>1530</v>
      </c>
      <c r="C199" s="21"/>
      <c r="D199" s="12"/>
      <c r="E199" s="21" t="s">
        <v>1375</v>
      </c>
      <c r="F199" s="21">
        <v>3</v>
      </c>
      <c r="G199" s="21">
        <v>1300</v>
      </c>
      <c r="H199" s="96">
        <f t="shared" si="11"/>
        <v>3900</v>
      </c>
    </row>
    <row r="200" spans="1:8" ht="15.75">
      <c r="A200" s="21">
        <v>5</v>
      </c>
      <c r="B200" s="21" t="s">
        <v>1422</v>
      </c>
      <c r="C200" s="21"/>
      <c r="D200" s="12"/>
      <c r="E200" s="21" t="s">
        <v>1487</v>
      </c>
      <c r="F200" s="21">
        <v>4</v>
      </c>
      <c r="G200" s="21">
        <v>830</v>
      </c>
      <c r="H200" s="96">
        <f t="shared" si="11"/>
        <v>3320</v>
      </c>
    </row>
    <row r="201" spans="1:8" ht="15.75">
      <c r="A201" s="21">
        <v>6</v>
      </c>
      <c r="B201" s="21" t="s">
        <v>1428</v>
      </c>
      <c r="C201" s="21"/>
      <c r="D201" s="12"/>
      <c r="E201" s="21" t="s">
        <v>181</v>
      </c>
      <c r="F201" s="21">
        <v>3</v>
      </c>
      <c r="G201" s="21">
        <v>830</v>
      </c>
      <c r="H201" s="96">
        <f t="shared" si="11"/>
        <v>2490</v>
      </c>
    </row>
    <row r="202" spans="1:8" ht="31.5">
      <c r="A202" s="21">
        <v>7</v>
      </c>
      <c r="B202" s="21" t="s">
        <v>1432</v>
      </c>
      <c r="C202" s="21"/>
      <c r="D202" s="12"/>
      <c r="E202" s="21" t="s">
        <v>1487</v>
      </c>
      <c r="F202" s="21">
        <v>2</v>
      </c>
      <c r="G202" s="21">
        <v>1080</v>
      </c>
      <c r="H202" s="96">
        <f t="shared" si="11"/>
        <v>2160</v>
      </c>
    </row>
    <row r="203" spans="1:8" ht="15.75">
      <c r="A203" s="21">
        <v>8</v>
      </c>
      <c r="B203" s="21" t="s">
        <v>1433</v>
      </c>
      <c r="C203" s="21"/>
      <c r="D203" s="12"/>
      <c r="E203" s="21" t="s">
        <v>1531</v>
      </c>
      <c r="F203" s="21">
        <v>3</v>
      </c>
      <c r="G203" s="21">
        <v>920</v>
      </c>
      <c r="H203" s="96">
        <f t="shared" si="11"/>
        <v>2760</v>
      </c>
    </row>
    <row r="204" spans="1:8" ht="63">
      <c r="A204" s="21">
        <v>9</v>
      </c>
      <c r="B204" s="21" t="s">
        <v>1509</v>
      </c>
      <c r="C204" s="21"/>
      <c r="D204" s="12"/>
      <c r="E204" s="21" t="s">
        <v>1487</v>
      </c>
      <c r="F204" s="21">
        <v>5</v>
      </c>
      <c r="G204" s="21">
        <v>3220</v>
      </c>
      <c r="H204" s="96">
        <f t="shared" si="11"/>
        <v>16100</v>
      </c>
    </row>
    <row r="205" spans="1:8" ht="47.25">
      <c r="A205" s="21">
        <v>10</v>
      </c>
      <c r="B205" s="21" t="s">
        <v>1438</v>
      </c>
      <c r="C205" s="21"/>
      <c r="D205" s="12"/>
      <c r="E205" s="21" t="s">
        <v>181</v>
      </c>
      <c r="F205" s="21">
        <v>3</v>
      </c>
      <c r="G205" s="21">
        <v>555</v>
      </c>
      <c r="H205" s="96">
        <f t="shared" si="11"/>
        <v>1665</v>
      </c>
    </row>
    <row r="206" spans="1:8" ht="15.75">
      <c r="A206" s="21">
        <v>11</v>
      </c>
      <c r="B206" s="21" t="s">
        <v>1425</v>
      </c>
      <c r="C206" s="21"/>
      <c r="D206" s="12"/>
      <c r="E206" s="21" t="s">
        <v>1487</v>
      </c>
      <c r="F206" s="21">
        <f>4+3</f>
        <v>7</v>
      </c>
      <c r="G206" s="21">
        <v>870</v>
      </c>
      <c r="H206" s="96">
        <f t="shared" si="11"/>
        <v>6090</v>
      </c>
    </row>
    <row r="207" spans="1:8" ht="15.75">
      <c r="A207" s="21">
        <v>12</v>
      </c>
      <c r="B207" s="21" t="s">
        <v>1510</v>
      </c>
      <c r="C207" s="21"/>
      <c r="D207" s="12"/>
      <c r="E207" s="21" t="s">
        <v>181</v>
      </c>
      <c r="F207" s="21">
        <f>5</f>
        <v>5</v>
      </c>
      <c r="G207" s="21">
        <v>320</v>
      </c>
      <c r="H207" s="96">
        <f t="shared" si="11"/>
        <v>1600</v>
      </c>
    </row>
    <row r="208" spans="1:8" ht="15.75">
      <c r="A208" s="21">
        <v>13</v>
      </c>
      <c r="B208" s="21" t="s">
        <v>1640</v>
      </c>
      <c r="C208" s="21"/>
      <c r="D208" s="12"/>
      <c r="E208" s="21" t="s">
        <v>56</v>
      </c>
      <c r="F208" s="21">
        <v>10</v>
      </c>
      <c r="G208" s="21">
        <v>263</v>
      </c>
      <c r="H208" s="96">
        <v>2630</v>
      </c>
    </row>
    <row r="209" spans="1:8" ht="31.5">
      <c r="A209" s="21">
        <v>14</v>
      </c>
      <c r="B209" s="21" t="s">
        <v>1515</v>
      </c>
      <c r="C209" s="21"/>
      <c r="D209" s="12"/>
      <c r="E209" s="21" t="s">
        <v>1375</v>
      </c>
      <c r="F209" s="21">
        <v>4</v>
      </c>
      <c r="G209" s="21">
        <v>550</v>
      </c>
      <c r="H209" s="96">
        <f t="shared" ref="H209:H244" si="12">F209*G209</f>
        <v>2200</v>
      </c>
    </row>
    <row r="210" spans="1:8" ht="15.75">
      <c r="A210" s="21">
        <v>15</v>
      </c>
      <c r="B210" s="21" t="s">
        <v>1528</v>
      </c>
      <c r="C210" s="21"/>
      <c r="D210" s="12"/>
      <c r="E210" s="21" t="s">
        <v>1375</v>
      </c>
      <c r="F210" s="21">
        <v>10</v>
      </c>
      <c r="G210" s="21">
        <v>1320</v>
      </c>
      <c r="H210" s="96">
        <f t="shared" si="12"/>
        <v>13200</v>
      </c>
    </row>
    <row r="211" spans="1:8" ht="15.75">
      <c r="A211" s="21">
        <v>16</v>
      </c>
      <c r="B211" s="21" t="s">
        <v>1511</v>
      </c>
      <c r="C211" s="21"/>
      <c r="D211" s="12"/>
      <c r="E211" s="21" t="s">
        <v>1532</v>
      </c>
      <c r="F211" s="21">
        <f>5</f>
        <v>5</v>
      </c>
      <c r="G211" s="21">
        <v>1600</v>
      </c>
      <c r="H211" s="96">
        <f t="shared" si="12"/>
        <v>8000</v>
      </c>
    </row>
    <row r="212" spans="1:8" ht="31.5">
      <c r="A212" s="21">
        <v>17</v>
      </c>
      <c r="B212" s="21" t="s">
        <v>1440</v>
      </c>
      <c r="C212" s="21"/>
      <c r="D212" s="12"/>
      <c r="E212" s="21" t="s">
        <v>1375</v>
      </c>
      <c r="F212" s="21">
        <f>10</f>
        <v>10</v>
      </c>
      <c r="G212" s="21">
        <v>450</v>
      </c>
      <c r="H212" s="96">
        <f t="shared" si="12"/>
        <v>4500</v>
      </c>
    </row>
    <row r="213" spans="1:8" ht="47.25">
      <c r="A213" s="21">
        <v>18</v>
      </c>
      <c r="B213" s="21" t="s">
        <v>1441</v>
      </c>
      <c r="C213" s="21"/>
      <c r="D213" s="12"/>
      <c r="E213" s="21" t="s">
        <v>1375</v>
      </c>
      <c r="F213" s="21">
        <f>10+15</f>
        <v>25</v>
      </c>
      <c r="G213" s="21">
        <v>450</v>
      </c>
      <c r="H213" s="96">
        <f t="shared" si="12"/>
        <v>11250</v>
      </c>
    </row>
    <row r="214" spans="1:8" ht="15.75">
      <c r="A214" s="21">
        <v>19</v>
      </c>
      <c r="B214" s="21" t="s">
        <v>1518</v>
      </c>
      <c r="C214" s="21"/>
      <c r="D214" s="12"/>
      <c r="E214" s="21" t="s">
        <v>1375</v>
      </c>
      <c r="F214" s="21">
        <v>2</v>
      </c>
      <c r="G214" s="21">
        <v>600</v>
      </c>
      <c r="H214" s="96">
        <f t="shared" si="12"/>
        <v>1200</v>
      </c>
    </row>
    <row r="215" spans="1:8" ht="15.75">
      <c r="A215" s="21">
        <v>20</v>
      </c>
      <c r="B215" s="21" t="s">
        <v>1519</v>
      </c>
      <c r="C215" s="21"/>
      <c r="D215" s="12"/>
      <c r="E215" s="21" t="s">
        <v>1375</v>
      </c>
      <c r="F215" s="21">
        <v>2</v>
      </c>
      <c r="G215" s="21">
        <v>600</v>
      </c>
      <c r="H215" s="96">
        <f t="shared" si="12"/>
        <v>1200</v>
      </c>
    </row>
    <row r="216" spans="1:8" ht="31.5">
      <c r="A216" s="21">
        <v>21</v>
      </c>
      <c r="B216" s="21" t="s">
        <v>1444</v>
      </c>
      <c r="C216" s="21"/>
      <c r="D216" s="12"/>
      <c r="E216" s="21" t="s">
        <v>1375</v>
      </c>
      <c r="F216" s="21">
        <v>3</v>
      </c>
      <c r="G216" s="21">
        <v>1600</v>
      </c>
      <c r="H216" s="96">
        <f t="shared" si="12"/>
        <v>4800</v>
      </c>
    </row>
    <row r="217" spans="1:8" ht="15.75">
      <c r="A217" s="21">
        <v>22</v>
      </c>
      <c r="B217" s="21" t="s">
        <v>1513</v>
      </c>
      <c r="C217" s="21"/>
      <c r="D217" s="12"/>
      <c r="E217" s="21" t="s">
        <v>1514</v>
      </c>
      <c r="F217" s="21">
        <v>10</v>
      </c>
      <c r="G217" s="21">
        <v>130</v>
      </c>
      <c r="H217" s="96">
        <f t="shared" si="12"/>
        <v>1300</v>
      </c>
    </row>
    <row r="218" spans="1:8" ht="15.75">
      <c r="A218" s="21">
        <v>23</v>
      </c>
      <c r="B218" s="21" t="s">
        <v>1521</v>
      </c>
      <c r="C218" s="21"/>
      <c r="D218" s="12"/>
      <c r="E218" s="21" t="s">
        <v>1375</v>
      </c>
      <c r="F218" s="21">
        <f>3</f>
        <v>3</v>
      </c>
      <c r="G218" s="21">
        <v>680</v>
      </c>
      <c r="H218" s="96">
        <f t="shared" si="12"/>
        <v>2040</v>
      </c>
    </row>
    <row r="219" spans="1:8" ht="15.75">
      <c r="A219" s="21">
        <v>24</v>
      </c>
      <c r="B219" s="21" t="s">
        <v>1524</v>
      </c>
      <c r="C219" s="21"/>
      <c r="D219" s="12"/>
      <c r="E219" s="21" t="s">
        <v>1487</v>
      </c>
      <c r="F219" s="21">
        <v>6</v>
      </c>
      <c r="G219" s="21">
        <v>980</v>
      </c>
      <c r="H219" s="96">
        <f t="shared" si="12"/>
        <v>5880</v>
      </c>
    </row>
    <row r="220" spans="1:8" ht="15.75">
      <c r="A220" s="21">
        <v>25</v>
      </c>
      <c r="B220" s="21" t="s">
        <v>1512</v>
      </c>
      <c r="C220" s="21"/>
      <c r="D220" s="12"/>
      <c r="E220" s="21" t="s">
        <v>1426</v>
      </c>
      <c r="F220" s="21">
        <v>2</v>
      </c>
      <c r="G220" s="21">
        <v>980</v>
      </c>
      <c r="H220" s="96">
        <f t="shared" si="12"/>
        <v>1960</v>
      </c>
    </row>
    <row r="221" spans="1:8" ht="15.75">
      <c r="A221" s="21">
        <v>26</v>
      </c>
      <c r="B221" s="21" t="s">
        <v>1424</v>
      </c>
      <c r="C221" s="21"/>
      <c r="D221" s="12"/>
      <c r="E221" s="21" t="s">
        <v>1531</v>
      </c>
      <c r="F221" s="21">
        <v>1</v>
      </c>
      <c r="G221" s="21">
        <v>930</v>
      </c>
      <c r="H221" s="96">
        <f t="shared" si="12"/>
        <v>930</v>
      </c>
    </row>
    <row r="222" spans="1:8" ht="15.75">
      <c r="A222" s="21">
        <v>27</v>
      </c>
      <c r="B222" s="21" t="s">
        <v>1430</v>
      </c>
      <c r="C222" s="21"/>
      <c r="D222" s="12"/>
      <c r="E222" s="21" t="s">
        <v>181</v>
      </c>
      <c r="F222" s="21">
        <f>5</f>
        <v>5</v>
      </c>
      <c r="G222" s="21">
        <v>650</v>
      </c>
      <c r="H222" s="96">
        <f t="shared" si="12"/>
        <v>3250</v>
      </c>
    </row>
    <row r="223" spans="1:8" ht="31.5">
      <c r="A223" s="21">
        <v>28</v>
      </c>
      <c r="B223" s="21" t="s">
        <v>1420</v>
      </c>
      <c r="C223" s="21"/>
      <c r="D223" s="12"/>
      <c r="E223" s="21" t="s">
        <v>1375</v>
      </c>
      <c r="F223" s="21">
        <v>3</v>
      </c>
      <c r="G223" s="21">
        <v>4500</v>
      </c>
      <c r="H223" s="96">
        <f t="shared" si="12"/>
        <v>13500</v>
      </c>
    </row>
    <row r="224" spans="1:8" ht="31.5">
      <c r="A224" s="21">
        <v>29</v>
      </c>
      <c r="B224" s="21" t="s">
        <v>1421</v>
      </c>
      <c r="C224" s="21"/>
      <c r="D224" s="12"/>
      <c r="E224" s="21" t="s">
        <v>1375</v>
      </c>
      <c r="F224" s="21">
        <v>1</v>
      </c>
      <c r="G224" s="21">
        <v>5000</v>
      </c>
      <c r="H224" s="96">
        <f t="shared" si="12"/>
        <v>5000</v>
      </c>
    </row>
    <row r="225" spans="1:8" ht="31.5">
      <c r="A225" s="21">
        <v>30</v>
      </c>
      <c r="B225" s="21" t="s">
        <v>1527</v>
      </c>
      <c r="C225" s="21"/>
      <c r="D225" s="12"/>
      <c r="E225" s="21" t="s">
        <v>1375</v>
      </c>
      <c r="F225" s="21">
        <v>1</v>
      </c>
      <c r="G225" s="21">
        <v>5000</v>
      </c>
      <c r="H225" s="96">
        <f t="shared" si="12"/>
        <v>5000</v>
      </c>
    </row>
    <row r="226" spans="1:8" ht="15.75">
      <c r="A226" s="21">
        <v>31</v>
      </c>
      <c r="B226" s="21" t="s">
        <v>1523</v>
      </c>
      <c r="C226" s="21"/>
      <c r="D226" s="12"/>
      <c r="E226" s="21" t="s">
        <v>1487</v>
      </c>
      <c r="F226" s="21">
        <v>3</v>
      </c>
      <c r="G226" s="21">
        <v>280</v>
      </c>
      <c r="H226" s="96">
        <f t="shared" si="12"/>
        <v>840</v>
      </c>
    </row>
    <row r="227" spans="1:8" ht="31.5">
      <c r="A227" s="21">
        <v>32</v>
      </c>
      <c r="B227" s="21" t="s">
        <v>1641</v>
      </c>
      <c r="C227" s="21" t="s">
        <v>1641</v>
      </c>
      <c r="D227" s="12" t="s">
        <v>1684</v>
      </c>
      <c r="E227" s="21" t="s">
        <v>56</v>
      </c>
      <c r="F227" s="21">
        <v>20</v>
      </c>
      <c r="G227" s="21">
        <v>1700</v>
      </c>
      <c r="H227" s="96">
        <f t="shared" si="12"/>
        <v>34000</v>
      </c>
    </row>
    <row r="228" spans="1:8" ht="31.5">
      <c r="A228" s="21">
        <v>33</v>
      </c>
      <c r="B228" s="21" t="s">
        <v>1516</v>
      </c>
      <c r="C228" s="21"/>
      <c r="D228" s="135"/>
      <c r="E228" s="12" t="s">
        <v>1487</v>
      </c>
      <c r="F228" s="21">
        <v>10</v>
      </c>
      <c r="G228" s="21">
        <v>400</v>
      </c>
      <c r="H228" s="96">
        <f t="shared" si="12"/>
        <v>4000</v>
      </c>
    </row>
    <row r="229" spans="1:8" ht="15.75">
      <c r="A229" s="21">
        <v>34</v>
      </c>
      <c r="B229" s="21" t="s">
        <v>1525</v>
      </c>
      <c r="C229" s="21"/>
      <c r="D229" s="12"/>
      <c r="E229" s="21" t="s">
        <v>1375</v>
      </c>
      <c r="F229" s="21">
        <v>2</v>
      </c>
      <c r="G229" s="21">
        <v>1600</v>
      </c>
      <c r="H229" s="96">
        <f t="shared" si="12"/>
        <v>3200</v>
      </c>
    </row>
    <row r="230" spans="1:8" ht="31.5">
      <c r="A230" s="21">
        <v>35</v>
      </c>
      <c r="B230" s="21" t="s">
        <v>1529</v>
      </c>
      <c r="C230" s="21"/>
      <c r="D230" s="12"/>
      <c r="E230" s="21" t="s">
        <v>1375</v>
      </c>
      <c r="F230" s="21">
        <v>2</v>
      </c>
      <c r="G230" s="21">
        <v>1400</v>
      </c>
      <c r="H230" s="96">
        <f t="shared" si="12"/>
        <v>2800</v>
      </c>
    </row>
    <row r="231" spans="1:8" ht="47.25">
      <c r="A231" s="21">
        <v>36</v>
      </c>
      <c r="B231" s="21" t="s">
        <v>1643</v>
      </c>
      <c r="C231" s="21"/>
      <c r="D231" s="12"/>
      <c r="E231" s="21" t="s">
        <v>1375</v>
      </c>
      <c r="F231" s="21">
        <v>10</v>
      </c>
      <c r="G231" s="21">
        <v>480</v>
      </c>
      <c r="H231" s="96">
        <f t="shared" si="12"/>
        <v>4800</v>
      </c>
    </row>
    <row r="232" spans="1:8" ht="15.75">
      <c r="A232" s="21">
        <v>37</v>
      </c>
      <c r="B232" s="21" t="s">
        <v>1517</v>
      </c>
      <c r="C232" s="21"/>
      <c r="D232" s="12"/>
      <c r="E232" s="21" t="s">
        <v>1487</v>
      </c>
      <c r="F232" s="21">
        <f>5</f>
        <v>5</v>
      </c>
      <c r="G232" s="21">
        <v>900</v>
      </c>
      <c r="H232" s="96">
        <f t="shared" si="12"/>
        <v>4500</v>
      </c>
    </row>
    <row r="233" spans="1:8" ht="31.5">
      <c r="A233" s="21">
        <v>38</v>
      </c>
      <c r="B233" s="21" t="s">
        <v>1520</v>
      </c>
      <c r="C233" s="21"/>
      <c r="D233" s="12"/>
      <c r="E233" s="21" t="s">
        <v>1487</v>
      </c>
      <c r="F233" s="21">
        <v>4</v>
      </c>
      <c r="G233" s="21">
        <v>1300</v>
      </c>
      <c r="H233" s="96">
        <f t="shared" si="12"/>
        <v>5200</v>
      </c>
    </row>
    <row r="234" spans="1:8" ht="15.75">
      <c r="A234" s="21">
        <v>39</v>
      </c>
      <c r="B234" s="21" t="s">
        <v>1427</v>
      </c>
      <c r="C234" s="21" t="s">
        <v>1427</v>
      </c>
      <c r="D234" s="12"/>
      <c r="E234" s="21" t="s">
        <v>1531</v>
      </c>
      <c r="F234" s="21">
        <v>2</v>
      </c>
      <c r="G234" s="21">
        <v>6000</v>
      </c>
      <c r="H234" s="96">
        <f t="shared" si="12"/>
        <v>12000</v>
      </c>
    </row>
    <row r="235" spans="1:8" ht="31.5">
      <c r="A235" s="21">
        <v>40</v>
      </c>
      <c r="B235" s="21" t="s">
        <v>1505</v>
      </c>
      <c r="C235" s="21" t="s">
        <v>1435</v>
      </c>
      <c r="D235" s="12"/>
      <c r="E235" s="21" t="s">
        <v>1531</v>
      </c>
      <c r="F235" s="21">
        <f>2</f>
        <v>2</v>
      </c>
      <c r="G235" s="21">
        <v>670</v>
      </c>
      <c r="H235" s="96">
        <f t="shared" si="12"/>
        <v>1340</v>
      </c>
    </row>
    <row r="236" spans="1:8" ht="47.25">
      <c r="A236" s="21">
        <v>41</v>
      </c>
      <c r="B236" s="21" t="s">
        <v>1506</v>
      </c>
      <c r="C236" s="21" t="s">
        <v>1436</v>
      </c>
      <c r="D236" s="12"/>
      <c r="E236" s="21" t="s">
        <v>1531</v>
      </c>
      <c r="F236" s="21">
        <f>2</f>
        <v>2</v>
      </c>
      <c r="G236" s="21">
        <v>670</v>
      </c>
      <c r="H236" s="96">
        <f t="shared" si="12"/>
        <v>1340</v>
      </c>
    </row>
    <row r="237" spans="1:8" ht="15.75">
      <c r="A237" s="21">
        <v>42</v>
      </c>
      <c r="B237" s="21" t="s">
        <v>1443</v>
      </c>
      <c r="C237" s="21" t="s">
        <v>1443</v>
      </c>
      <c r="D237" s="12"/>
      <c r="E237" s="21" t="s">
        <v>56</v>
      </c>
      <c r="F237" s="21">
        <f>15</f>
        <v>15</v>
      </c>
      <c r="G237" s="21">
        <v>170</v>
      </c>
      <c r="H237" s="96">
        <f t="shared" si="12"/>
        <v>2550</v>
      </c>
    </row>
    <row r="238" spans="1:8" ht="31.5">
      <c r="A238" s="21">
        <v>43</v>
      </c>
      <c r="B238" s="21" t="s">
        <v>1522</v>
      </c>
      <c r="C238" s="21"/>
      <c r="D238" s="135"/>
      <c r="E238" s="12" t="s">
        <v>1375</v>
      </c>
      <c r="F238" s="21">
        <v>2</v>
      </c>
      <c r="G238" s="21">
        <v>900</v>
      </c>
      <c r="H238" s="96">
        <f t="shared" si="12"/>
        <v>1800</v>
      </c>
    </row>
    <row r="239" spans="1:8" ht="31.5">
      <c r="A239" s="21">
        <v>44</v>
      </c>
      <c r="B239" s="21" t="s">
        <v>1639</v>
      </c>
      <c r="C239" s="21"/>
      <c r="D239" s="135"/>
      <c r="E239" s="12" t="s">
        <v>1375</v>
      </c>
      <c r="F239" s="21">
        <v>5</v>
      </c>
      <c r="G239" s="21">
        <v>2100</v>
      </c>
      <c r="H239" s="96">
        <f t="shared" si="12"/>
        <v>10500</v>
      </c>
    </row>
    <row r="240" spans="1:8" ht="63">
      <c r="A240" s="21">
        <v>46</v>
      </c>
      <c r="B240" s="21" t="s">
        <v>1437</v>
      </c>
      <c r="C240" s="21" t="s">
        <v>1437</v>
      </c>
      <c r="D240" s="12"/>
      <c r="E240" s="21" t="s">
        <v>1487</v>
      </c>
      <c r="F240" s="21">
        <f>2</f>
        <v>2</v>
      </c>
      <c r="G240" s="21">
        <v>1300</v>
      </c>
      <c r="H240" s="96">
        <f t="shared" si="12"/>
        <v>2600</v>
      </c>
    </row>
    <row r="241" spans="1:8" ht="31.5">
      <c r="A241" s="21">
        <v>47</v>
      </c>
      <c r="B241" s="21" t="s">
        <v>1507</v>
      </c>
      <c r="C241" s="21" t="s">
        <v>1508</v>
      </c>
      <c r="D241" s="12"/>
      <c r="E241" s="21" t="s">
        <v>1487</v>
      </c>
      <c r="F241" s="21">
        <v>2</v>
      </c>
      <c r="G241" s="21">
        <v>1300</v>
      </c>
      <c r="H241" s="96">
        <f t="shared" si="12"/>
        <v>2600</v>
      </c>
    </row>
    <row r="242" spans="1:8" ht="15.75">
      <c r="A242" s="21">
        <v>48</v>
      </c>
      <c r="B242" s="21" t="s">
        <v>1431</v>
      </c>
      <c r="C242" s="21" t="s">
        <v>1431</v>
      </c>
      <c r="D242" s="12"/>
      <c r="E242" s="21" t="s">
        <v>1531</v>
      </c>
      <c r="F242" s="21">
        <v>2</v>
      </c>
      <c r="G242" s="21">
        <v>900</v>
      </c>
      <c r="H242" s="96">
        <f t="shared" si="12"/>
        <v>1800</v>
      </c>
    </row>
    <row r="243" spans="1:8" ht="15.75">
      <c r="A243" s="21">
        <v>49</v>
      </c>
      <c r="B243" s="21" t="s">
        <v>1429</v>
      </c>
      <c r="C243" s="21" t="s">
        <v>1429</v>
      </c>
      <c r="D243" s="12"/>
      <c r="E243" s="21" t="s">
        <v>181</v>
      </c>
      <c r="F243" s="21">
        <f>10</f>
        <v>10</v>
      </c>
      <c r="G243" s="21">
        <v>750</v>
      </c>
      <c r="H243" s="96">
        <f t="shared" si="12"/>
        <v>7500</v>
      </c>
    </row>
    <row r="244" spans="1:8" ht="15.75">
      <c r="A244" s="21">
        <v>50</v>
      </c>
      <c r="B244" s="21" t="s">
        <v>1434</v>
      </c>
      <c r="C244" s="21" t="s">
        <v>1434</v>
      </c>
      <c r="D244" s="12"/>
      <c r="E244" s="21" t="s">
        <v>181</v>
      </c>
      <c r="F244" s="21">
        <v>3</v>
      </c>
      <c r="G244" s="21">
        <v>1700</v>
      </c>
      <c r="H244" s="96">
        <f t="shared" si="12"/>
        <v>5100</v>
      </c>
    </row>
    <row r="245" spans="1:8" ht="47.25">
      <c r="A245" s="21">
        <v>51</v>
      </c>
      <c r="B245" s="21" t="s">
        <v>1642</v>
      </c>
      <c r="C245" s="21"/>
      <c r="D245" s="12"/>
      <c r="E245" s="21" t="s">
        <v>56</v>
      </c>
      <c r="F245" s="21">
        <v>10</v>
      </c>
      <c r="G245" s="21">
        <v>520</v>
      </c>
      <c r="H245" s="96">
        <v>5000</v>
      </c>
    </row>
    <row r="246" spans="1:8" ht="31.5">
      <c r="A246" s="21">
        <v>52</v>
      </c>
      <c r="B246" s="21" t="s">
        <v>1442</v>
      </c>
      <c r="C246" s="21" t="s">
        <v>1442</v>
      </c>
      <c r="D246" s="13"/>
      <c r="E246" s="21" t="s">
        <v>1375</v>
      </c>
      <c r="F246" s="21">
        <v>10</v>
      </c>
      <c r="G246" s="21">
        <v>430</v>
      </c>
      <c r="H246" s="96">
        <f t="shared" ref="H246" si="13">F246*G246</f>
        <v>4300</v>
      </c>
    </row>
    <row r="247" spans="1:8" ht="15.75">
      <c r="A247" s="21"/>
      <c r="B247" s="40" t="s">
        <v>1446</v>
      </c>
      <c r="C247" s="21"/>
      <c r="D247" s="12"/>
      <c r="E247" s="21"/>
      <c r="F247" s="21"/>
      <c r="G247" s="21"/>
      <c r="H247" s="121">
        <f>SUM(H196:H246)</f>
        <v>275465</v>
      </c>
    </row>
    <row r="248" spans="1:8" ht="15.75">
      <c r="A248" s="136"/>
      <c r="B248" s="137" t="s">
        <v>1482</v>
      </c>
      <c r="C248" s="138"/>
      <c r="D248" s="138"/>
      <c r="E248" s="138"/>
      <c r="F248" s="138"/>
      <c r="G248" s="138"/>
      <c r="H248" s="139">
        <f>H247+H194+H164+H101</f>
        <v>9650221.0999999996</v>
      </c>
    </row>
    <row r="249" spans="1:8" ht="15.75">
      <c r="A249" s="140"/>
      <c r="B249" s="141"/>
      <c r="C249" s="142"/>
      <c r="D249" s="142"/>
      <c r="E249" s="142"/>
      <c r="F249" s="142"/>
      <c r="G249" s="142"/>
      <c r="H249" s="151"/>
    </row>
    <row r="250" spans="1:8" ht="15.75">
      <c r="A250" s="140"/>
      <c r="B250" s="162" t="s">
        <v>1681</v>
      </c>
      <c r="C250" s="162"/>
      <c r="D250" s="162"/>
      <c r="E250" s="162"/>
      <c r="F250" s="162"/>
      <c r="G250" s="162"/>
      <c r="H250" s="162"/>
    </row>
    <row r="251" spans="1:8" ht="15.75">
      <c r="A251" s="140"/>
      <c r="B251" s="141"/>
      <c r="C251" s="142"/>
      <c r="D251" s="142"/>
      <c r="E251" s="142"/>
      <c r="F251" s="142"/>
      <c r="G251" s="142"/>
      <c r="H251" s="143"/>
    </row>
    <row r="252" spans="1:8" ht="94.5">
      <c r="A252" s="113"/>
      <c r="B252" s="114" t="s">
        <v>67</v>
      </c>
      <c r="C252" s="114" t="s">
        <v>1644</v>
      </c>
      <c r="D252" s="114" t="s">
        <v>1680</v>
      </c>
      <c r="E252" s="114" t="s">
        <v>70</v>
      </c>
      <c r="F252" s="2" t="s">
        <v>71</v>
      </c>
      <c r="G252" s="3" t="s">
        <v>1678</v>
      </c>
      <c r="H252" s="115" t="s">
        <v>1679</v>
      </c>
    </row>
    <row r="253" spans="1:8" ht="15.75">
      <c r="A253" s="21">
        <v>2</v>
      </c>
      <c r="B253" s="117"/>
      <c r="C253" s="144"/>
      <c r="D253" s="21"/>
      <c r="E253" s="21"/>
      <c r="F253" s="21"/>
      <c r="G253" s="21"/>
      <c r="H253" s="96"/>
    </row>
    <row r="254" spans="1:8" ht="15.75">
      <c r="A254" s="21">
        <v>3</v>
      </c>
      <c r="B254" s="21" t="s">
        <v>1682</v>
      </c>
      <c r="C254" s="21" t="s">
        <v>1682</v>
      </c>
      <c r="D254" s="21" t="s">
        <v>1683</v>
      </c>
      <c r="E254" s="21" t="s">
        <v>86</v>
      </c>
      <c r="F254" s="21">
        <v>4000</v>
      </c>
      <c r="G254" s="21">
        <v>8</v>
      </c>
      <c r="H254" s="96">
        <v>32000</v>
      </c>
    </row>
    <row r="255" spans="1:8" ht="15.75">
      <c r="A255" s="145"/>
      <c r="B255" s="146" t="s">
        <v>74</v>
      </c>
      <c r="C255" s="146"/>
      <c r="D255" s="145"/>
      <c r="E255" s="145"/>
      <c r="F255" s="145"/>
      <c r="G255" s="145"/>
      <c r="H255" s="150">
        <f>SUM(H253:H254)</f>
        <v>32000</v>
      </c>
    </row>
    <row r="256" spans="1:8" ht="15.75">
      <c r="A256" s="147"/>
      <c r="B256" s="148"/>
      <c r="C256" s="110"/>
      <c r="D256" s="147"/>
      <c r="E256" s="147"/>
      <c r="F256" s="147"/>
      <c r="G256" s="147"/>
      <c r="H256" s="147"/>
    </row>
    <row r="257" spans="1:8" ht="15.75">
      <c r="A257" s="147"/>
      <c r="B257" s="149" t="s">
        <v>1486</v>
      </c>
      <c r="C257" s="149"/>
      <c r="D257" s="147"/>
      <c r="E257" s="147"/>
      <c r="F257" s="147"/>
      <c r="G257" s="147"/>
      <c r="H257" s="147"/>
    </row>
    <row r="258" spans="1:8" ht="15.75">
      <c r="A258" s="147"/>
      <c r="B258" s="110"/>
      <c r="C258" s="110"/>
      <c r="D258" s="147"/>
      <c r="E258" s="147"/>
      <c r="F258" s="147"/>
      <c r="G258" s="147"/>
      <c r="H258" s="147"/>
    </row>
    <row r="259" spans="1:8" ht="15.75">
      <c r="A259" s="147"/>
      <c r="B259" s="148" t="s">
        <v>1587</v>
      </c>
      <c r="C259" s="110"/>
      <c r="D259" s="147"/>
      <c r="E259" s="147"/>
      <c r="F259" s="147"/>
      <c r="G259" s="147"/>
      <c r="H259" s="147"/>
    </row>
    <row r="260" spans="1:8">
      <c r="A260" s="147"/>
      <c r="B260" s="147"/>
      <c r="C260" s="147"/>
      <c r="D260" s="147"/>
      <c r="E260" s="147"/>
      <c r="F260" s="147"/>
      <c r="G260" s="147"/>
      <c r="H260" s="147"/>
    </row>
  </sheetData>
  <protectedRanges>
    <protectedRange sqref="G120" name="Диапазон1_11"/>
    <protectedRange sqref="G122:G123" name="Диапазон1_13"/>
    <protectedRange sqref="G124" name="Диапазон1_17"/>
    <protectedRange sqref="G136:G137" name="Диапазон1_19"/>
    <protectedRange sqref="G138:G139" name="Диапазон1_21"/>
    <protectedRange sqref="G156:G158" name="Диапазон1_32"/>
    <protectedRange sqref="G147" name="Диапазон1_56"/>
    <protectedRange sqref="G148" name="Диапазон1_57"/>
    <protectedRange sqref="G149" name="Диапазон1_61"/>
    <protectedRange sqref="G154" name="Диапазон1_65"/>
    <protectedRange sqref="G155" name="Диапазон1_67"/>
    <protectedRange sqref="G166" name="Диапазон1_26"/>
    <protectedRange sqref="G167" name="Диапазон1_29"/>
    <protectedRange sqref="G168" name="Диапазон1_30"/>
    <protectedRange sqref="G169" name="Диапазон1_31"/>
    <protectedRange sqref="G181:G183" name="Диапазон1_47"/>
  </protectedRanges>
  <mergeCells count="6">
    <mergeCell ref="E2:H2"/>
    <mergeCell ref="B250:H250"/>
    <mergeCell ref="A7:H7"/>
    <mergeCell ref="E5:H5"/>
    <mergeCell ref="E4:H4"/>
    <mergeCell ref="E3:H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экстемпоральные р-ры</vt:lpstr>
      <vt:lpstr>наркотик</vt:lpstr>
      <vt:lpstr>Лекарств ср-ва</vt:lpstr>
      <vt:lpstr>Мед.изд-я</vt:lpstr>
      <vt:lpstr>Лист1</vt:lpstr>
      <vt:lpstr>Еш жерге кирмеген сураныс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2017-08-03T07:12:24Z</dcterms:modified>
</cp:coreProperties>
</file>